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J:\COORD\Pressup2025\Fitxes i plantilles\Plantilla 4 Estas financers EACIF, EDP,Consorcis PGCPGC\"/>
    </mc:Choice>
  </mc:AlternateContent>
  <xr:revisionPtr revIDLastSave="0" documentId="13_ncr:1_{748B1BE2-8B2C-4C71-BE73-81C0350AB494}" xr6:coauthVersionLast="47" xr6:coauthVersionMax="47" xr10:uidLastSave="{00000000-0000-0000-0000-000000000000}"/>
  <bookViews>
    <workbookView xWindow="28680" yWindow="-120" windowWidth="29040" windowHeight="15840" tabRatio="733" firstSheet="1" activeTab="1" xr2:uid="{00000000-000D-0000-FFFF-FFFF00000000}"/>
  </bookViews>
  <sheets>
    <sheet name="Consideracions" sheetId="9" state="hidden" r:id="rId1"/>
    <sheet name="Consideracions " sheetId="12" r:id="rId2"/>
    <sheet name="Balanç" sheetId="10" r:id="rId3"/>
    <sheet name="Compte PiG" sheetId="2" r:id="rId4"/>
    <sheet name="Inf_compl." sheetId="11" r:id="rId5"/>
    <sheet name="Pressupostos" sheetId="4" r:id="rId6"/>
    <sheet name="VALIDACIONS-Conciliació" sheetId="7" r:id="rId7"/>
  </sheets>
  <definedNames>
    <definedName name="_2Àrea_d_impressió" localSheetId="3">'Compte PiG'!$A$1:$D$55</definedName>
    <definedName name="_3Àrea_d_impressió" localSheetId="5">Pressupostos!$A$1:$E$92</definedName>
    <definedName name="_xlnm.Print_Area" localSheetId="5">Pressupostos!$A$1:$G$112</definedName>
    <definedName name="_xlnm.Print_Area" localSheetId="6">'VALIDACIONS-Conciliació'!$A$1:$L$196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0" i="11" l="1"/>
  <c r="H40" i="11" s="1"/>
  <c r="D19" i="7" l="1"/>
  <c r="D18" i="7"/>
  <c r="D17" i="7"/>
  <c r="E184" i="7"/>
  <c r="E109" i="4"/>
  <c r="C9" i="10"/>
  <c r="B18" i="10"/>
  <c r="B17" i="10" s="1"/>
  <c r="B9" i="10"/>
  <c r="B27" i="10" s="1"/>
  <c r="C50" i="11" l="1"/>
  <c r="A6" i="2"/>
  <c r="D28" i="7" l="1"/>
  <c r="H47" i="11"/>
  <c r="H29" i="11"/>
  <c r="G13" i="11"/>
  <c r="C58" i="2"/>
  <c r="B44" i="2"/>
  <c r="B37" i="2"/>
  <c r="B31" i="2"/>
  <c r="B22" i="2"/>
  <c r="B16" i="2"/>
  <c r="B10" i="2"/>
  <c r="B59" i="10"/>
  <c r="B56" i="10" s="1"/>
  <c r="B48" i="10"/>
  <c r="B43" i="10"/>
  <c r="B10" i="11" s="1"/>
  <c r="B48" i="2" l="1"/>
  <c r="B36" i="2"/>
  <c r="B49" i="2" l="1"/>
  <c r="B51" i="2" s="1"/>
  <c r="B54" i="2" s="1"/>
  <c r="B57" i="2" s="1"/>
  <c r="D86" i="7" l="1"/>
  <c r="D85" i="7"/>
  <c r="C11" i="11" l="1"/>
  <c r="H17" i="11"/>
  <c r="G17" i="11"/>
  <c r="C15" i="11" l="1"/>
  <c r="B15" i="11"/>
  <c r="H13" i="11"/>
  <c r="B11" i="11"/>
  <c r="C16" i="2" l="1"/>
  <c r="C44" i="2" l="1"/>
  <c r="C37" i="2"/>
  <c r="C31" i="2"/>
  <c r="C22" i="2"/>
  <c r="C48" i="2" l="1"/>
  <c r="C10" i="2"/>
  <c r="C36" i="2" s="1"/>
  <c r="C49" i="2" l="1"/>
  <c r="C51" i="2" s="1"/>
  <c r="C54" i="2" s="1"/>
  <c r="D55" i="7" s="1"/>
  <c r="F11" i="10"/>
  <c r="E11" i="10"/>
  <c r="C43" i="10"/>
  <c r="C57" i="2" l="1"/>
  <c r="F55" i="10"/>
  <c r="E55" i="10"/>
  <c r="F16" i="10"/>
  <c r="E16" i="10"/>
  <c r="D139" i="7" l="1"/>
  <c r="D138" i="7"/>
  <c r="D24" i="7"/>
  <c r="E19" i="11" l="1"/>
  <c r="D19" i="11"/>
  <c r="C19" i="11"/>
  <c r="H19" i="11" s="1"/>
  <c r="B19" i="11"/>
  <c r="G19" i="11" s="1"/>
  <c r="H18" i="11"/>
  <c r="G18" i="11"/>
  <c r="E15" i="11"/>
  <c r="D15" i="11"/>
  <c r="H14" i="11"/>
  <c r="G14" i="11"/>
  <c r="E11" i="11"/>
  <c r="D11" i="11"/>
  <c r="E180" i="7" l="1"/>
  <c r="E181" i="7" l="1"/>
  <c r="E183" i="7"/>
  <c r="E182" i="7"/>
  <c r="E177" i="7"/>
  <c r="E179" i="7" l="1"/>
  <c r="E178" i="7"/>
  <c r="E176" i="7"/>
  <c r="E175" i="7"/>
  <c r="E185" i="7" l="1"/>
  <c r="E186" i="7" s="1"/>
  <c r="E159" i="7"/>
  <c r="E158" i="7"/>
  <c r="E156" i="7"/>
  <c r="K195" i="7" l="1"/>
  <c r="F188" i="7"/>
  <c r="E188" i="7"/>
  <c r="B12" i="4"/>
  <c r="D105" i="7"/>
  <c r="D23" i="7"/>
  <c r="C113" i="7"/>
  <c r="E10" i="11"/>
  <c r="J10" i="11" s="1"/>
  <c r="D10" i="11"/>
  <c r="I10" i="11" s="1"/>
  <c r="E16" i="7" l="1"/>
  <c r="A6" i="7"/>
  <c r="A5" i="7"/>
  <c r="A4" i="7"/>
  <c r="A5" i="4"/>
  <c r="A4" i="4"/>
  <c r="A3" i="4"/>
  <c r="A6" i="11"/>
  <c r="A5" i="11"/>
  <c r="A4" i="11"/>
  <c r="A5" i="2"/>
  <c r="A4" i="2"/>
  <c r="E113" i="7"/>
  <c r="E104" i="7"/>
  <c r="C104" i="7"/>
  <c r="E134" i="7"/>
  <c r="C134" i="7"/>
  <c r="E135" i="7"/>
  <c r="C135" i="7"/>
  <c r="D88" i="7"/>
  <c r="D87" i="7"/>
  <c r="D83" i="7"/>
  <c r="E81" i="7"/>
  <c r="E80" i="7"/>
  <c r="E79" i="7"/>
  <c r="E78" i="7"/>
  <c r="E77" i="7"/>
  <c r="E76" i="7"/>
  <c r="C81" i="7"/>
  <c r="C80" i="7"/>
  <c r="C79" i="7"/>
  <c r="C78" i="7"/>
  <c r="C77" i="7"/>
  <c r="C76" i="7"/>
  <c r="D22" i="7"/>
  <c r="D21" i="7"/>
  <c r="D54" i="7"/>
  <c r="E133" i="7"/>
  <c r="C133" i="7"/>
  <c r="E132" i="7"/>
  <c r="C132" i="7"/>
  <c r="E53" i="7"/>
  <c r="C53" i="7"/>
  <c r="E52" i="7"/>
  <c r="C52" i="7"/>
  <c r="E51" i="7"/>
  <c r="C51" i="7"/>
  <c r="E50" i="7"/>
  <c r="C50" i="7"/>
  <c r="E49" i="7"/>
  <c r="C49" i="7"/>
  <c r="E48" i="7"/>
  <c r="C48" i="7"/>
  <c r="E46" i="7"/>
  <c r="C46" i="7"/>
  <c r="E45" i="7"/>
  <c r="C45" i="7"/>
  <c r="C16" i="7"/>
  <c r="E15" i="7"/>
  <c r="C15" i="7"/>
  <c r="E13" i="7"/>
  <c r="C13" i="7"/>
  <c r="E61" i="10"/>
  <c r="F61" i="10"/>
  <c r="E62" i="10"/>
  <c r="F62" i="10"/>
  <c r="E63" i="10"/>
  <c r="F63" i="10"/>
  <c r="E64" i="10"/>
  <c r="F64" i="10"/>
  <c r="E65" i="10"/>
  <c r="F65" i="10"/>
  <c r="C59" i="10"/>
  <c r="C56" i="10" s="1"/>
  <c r="F60" i="10"/>
  <c r="E60" i="10"/>
  <c r="B46" i="10"/>
  <c r="C48" i="10"/>
  <c r="C46" i="10" s="1"/>
  <c r="E52" i="10"/>
  <c r="F52" i="10"/>
  <c r="D20" i="7" l="1"/>
  <c r="E117" i="7"/>
  <c r="D58" i="7"/>
  <c r="C131" i="7"/>
  <c r="E131" i="7"/>
  <c r="C39" i="11"/>
  <c r="C38" i="11"/>
  <c r="F58" i="10"/>
  <c r="E58" i="10"/>
  <c r="F57" i="10"/>
  <c r="E57" i="10"/>
  <c r="F54" i="10"/>
  <c r="E54" i="10"/>
  <c r="F53" i="10"/>
  <c r="E53" i="10"/>
  <c r="F51" i="10"/>
  <c r="E51" i="10"/>
  <c r="F50" i="10"/>
  <c r="E50" i="10"/>
  <c r="F49" i="10"/>
  <c r="E49" i="10"/>
  <c r="F47" i="10"/>
  <c r="E47" i="10"/>
  <c r="F45" i="10"/>
  <c r="E45" i="10"/>
  <c r="F44" i="10"/>
  <c r="E44" i="10"/>
  <c r="C10" i="11"/>
  <c r="H10" i="11" s="1"/>
  <c r="G10" i="11"/>
  <c r="F41" i="10"/>
  <c r="E41" i="10"/>
  <c r="F40" i="10"/>
  <c r="E40" i="10"/>
  <c r="F38" i="10"/>
  <c r="E38" i="10"/>
  <c r="F37" i="10"/>
  <c r="E37" i="10"/>
  <c r="F36" i="10"/>
  <c r="E36" i="10"/>
  <c r="C35" i="10"/>
  <c r="B35" i="10"/>
  <c r="B32" i="10" s="1"/>
  <c r="B31" i="10" s="1"/>
  <c r="F33" i="10"/>
  <c r="E33" i="10"/>
  <c r="F26" i="10"/>
  <c r="E26" i="10"/>
  <c r="F25" i="10"/>
  <c r="E25" i="10"/>
  <c r="F24" i="10"/>
  <c r="E24" i="10"/>
  <c r="F23" i="10"/>
  <c r="E23" i="10"/>
  <c r="F22" i="10"/>
  <c r="E22" i="10"/>
  <c r="F21" i="10"/>
  <c r="E21" i="10"/>
  <c r="F20" i="10"/>
  <c r="E20" i="10"/>
  <c r="F19" i="10"/>
  <c r="E19" i="10"/>
  <c r="C18" i="10"/>
  <c r="C17" i="10" s="1"/>
  <c r="F15" i="10"/>
  <c r="E15" i="10"/>
  <c r="F14" i="10"/>
  <c r="E14" i="10"/>
  <c r="F13" i="10"/>
  <c r="E13" i="10"/>
  <c r="F12" i="10"/>
  <c r="E12" i="10"/>
  <c r="E14" i="7"/>
  <c r="E12" i="7" s="1"/>
  <c r="C14" i="7"/>
  <c r="C12" i="7" s="1"/>
  <c r="F10" i="10"/>
  <c r="E10" i="10"/>
  <c r="C27" i="10" l="1"/>
  <c r="B66" i="10"/>
  <c r="B69" i="10" s="1"/>
  <c r="C47" i="7"/>
  <c r="C44" i="7" s="1"/>
  <c r="C32" i="10"/>
  <c r="C31" i="10" s="1"/>
  <c r="C66" i="10" s="1"/>
  <c r="E47" i="7"/>
  <c r="C69" i="10" l="1"/>
  <c r="E74" i="4"/>
  <c r="E81" i="4"/>
  <c r="D114" i="7"/>
  <c r="D115" i="7"/>
  <c r="D106" i="7"/>
  <c r="D107" i="7" s="1"/>
  <c r="D108" i="7" s="1"/>
  <c r="E108" i="7"/>
  <c r="D84" i="7"/>
  <c r="D26" i="7"/>
  <c r="D27" i="7"/>
  <c r="B64" i="4"/>
  <c r="D82" i="7" s="1"/>
  <c r="E30" i="7"/>
  <c r="E44" i="7"/>
  <c r="E60" i="7" s="1"/>
  <c r="E63" i="4"/>
  <c r="E53" i="4"/>
  <c r="E90" i="4" s="1"/>
  <c r="E42" i="4"/>
  <c r="E40" i="4"/>
  <c r="E30" i="4"/>
  <c r="E24" i="4"/>
  <c r="E17" i="4"/>
  <c r="B82" i="4"/>
  <c r="D136" i="7" s="1"/>
  <c r="B76" i="4"/>
  <c r="B54" i="4"/>
  <c r="B42" i="4"/>
  <c r="B37" i="4"/>
  <c r="B27" i="4"/>
  <c r="B19" i="4"/>
  <c r="C75" i="7"/>
  <c r="D57" i="7"/>
  <c r="D56" i="7" s="1"/>
  <c r="D59" i="7" s="1"/>
  <c r="D89" i="7" l="1"/>
  <c r="D90" i="7" s="1"/>
  <c r="D116" i="7"/>
  <c r="D117" i="7" s="1"/>
  <c r="E118" i="7" s="1"/>
  <c r="F120" i="7" s="1"/>
  <c r="E157" i="7"/>
  <c r="D137" i="7"/>
  <c r="D140" i="7" s="1"/>
  <c r="D141" i="7" s="1"/>
  <c r="D25" i="7"/>
  <c r="D29" i="7" s="1"/>
  <c r="D30" i="7" s="1"/>
  <c r="B83" i="4"/>
  <c r="E109" i="7"/>
  <c r="F111" i="7" s="1"/>
  <c r="E82" i="4"/>
  <c r="E64" i="4"/>
  <c r="E43" i="4"/>
  <c r="B65" i="4"/>
  <c r="B43" i="4"/>
  <c r="D60" i="7"/>
  <c r="E61" i="7" s="1"/>
  <c r="F63" i="7" s="1"/>
  <c r="E75" i="7"/>
  <c r="E90" i="7" s="1"/>
  <c r="E141" i="7"/>
  <c r="E91" i="7" l="1"/>
  <c r="E160" i="7"/>
  <c r="E161" i="7" s="1"/>
  <c r="E31" i="7"/>
  <c r="F33" i="7" s="1"/>
  <c r="K127" i="7"/>
  <c r="K71" i="7"/>
  <c r="E120" i="7"/>
  <c r="B66" i="4"/>
  <c r="B84" i="4" s="1"/>
  <c r="E65" i="4"/>
  <c r="E142" i="7"/>
  <c r="F144" i="7" s="1"/>
  <c r="K100" i="7" l="1"/>
  <c r="F93" i="7"/>
  <c r="K170" i="7"/>
  <c r="F163" i="7"/>
  <c r="K40" i="7"/>
  <c r="E33" i="7"/>
  <c r="E163" i="7"/>
  <c r="K151" i="7"/>
  <c r="E83" i="4"/>
  <c r="E63" i="7"/>
  <c r="E144" i="7"/>
  <c r="E111" i="7"/>
  <c r="E93" i="7"/>
</calcChain>
</file>

<file path=xl/sharedStrings.xml><?xml version="1.0" encoding="utf-8"?>
<sst xmlns="http://schemas.openxmlformats.org/spreadsheetml/2006/main" count="714" uniqueCount="538">
  <si>
    <t>BALANÇ</t>
  </si>
  <si>
    <t>Imports en euros</t>
  </si>
  <si>
    <t>Actiu</t>
  </si>
  <si>
    <t>A. ACTIU NO CORRENT</t>
  </si>
  <si>
    <t>V. Inversions financeres a llarg termini</t>
  </si>
  <si>
    <t>B. ACTIU CORRENT</t>
  </si>
  <si>
    <t>I. Actius no corrents mantinguts per a la venda</t>
  </si>
  <si>
    <t>1. Immobilitzat no financer</t>
  </si>
  <si>
    <t>II. Existències</t>
  </si>
  <si>
    <t>V. Inversions financeres a curt termini</t>
  </si>
  <si>
    <t>VI. Periodificacions a curt termini</t>
  </si>
  <si>
    <t>VII. Efectiu i altres actius líquids equivalents</t>
  </si>
  <si>
    <t>TOTAL ACTIU (A+B)</t>
  </si>
  <si>
    <t>A-1) Fons propis</t>
  </si>
  <si>
    <t>V. Resultats d'exercicis anteriors</t>
  </si>
  <si>
    <t>VI. Altres aportacions de socis</t>
  </si>
  <si>
    <t>VII. Resultat de l'exercici</t>
  </si>
  <si>
    <t>VIII. (Dividend a compte)</t>
  </si>
  <si>
    <t>1. Subvencions de la Generalitat i les seves entitats</t>
  </si>
  <si>
    <t>3. Donacions i llegats</t>
  </si>
  <si>
    <t>B. PASSIU NO CORRENT</t>
  </si>
  <si>
    <t>I. Provisions a llarg termini</t>
  </si>
  <si>
    <t>1. Deutes amb entitats de crèdit</t>
  </si>
  <si>
    <t>IV. Passius per impost diferit</t>
  </si>
  <si>
    <t>V. Periodificacions a llarg termini</t>
  </si>
  <si>
    <t>C. PASSIU CORRENT</t>
  </si>
  <si>
    <t>V. Creditors comercials i altres comptes a pagar</t>
  </si>
  <si>
    <t>TOTAL PATRIMONI NET I PASSIU (A+B+C)</t>
  </si>
  <si>
    <t>COMPTE DE PÈRDUES I GUANYS</t>
  </si>
  <si>
    <t>A) OPERACIONS CONTINUADES</t>
  </si>
  <si>
    <t>1. Import net de la xifra de negocis</t>
  </si>
  <si>
    <t>a) Vendes</t>
  </si>
  <si>
    <t>b) Prestacions de serveis</t>
  </si>
  <si>
    <t>3. Treballs realitzats per l'empresa per al seu actiu</t>
  </si>
  <si>
    <t>4. Aprovisionaments</t>
  </si>
  <si>
    <t>5. Altres ingressos d'explotació</t>
  </si>
  <si>
    <t>a) Ingressos accessoris i altres de gestió corrent</t>
  </si>
  <si>
    <t>6. Despeses de personal</t>
  </si>
  <si>
    <t>7. Altres despeses d'explotació</t>
  </si>
  <si>
    <t>a) Serveis exteriors</t>
  </si>
  <si>
    <t>b) Tributs</t>
  </si>
  <si>
    <t>c) Subvencions d'explotació</t>
  </si>
  <si>
    <t>d) Subvencions de capital</t>
  </si>
  <si>
    <t>e) Altres</t>
  </si>
  <si>
    <t>10. Excessos de provisions</t>
  </si>
  <si>
    <t>11. Deteriorament i resultat per alienacions de l'immobilitzat</t>
  </si>
  <si>
    <t>a) Deteriorament i pèrdues</t>
  </si>
  <si>
    <t>b) De tercers</t>
  </si>
  <si>
    <t>B) OPERACIONS INTERROMPUDES</t>
  </si>
  <si>
    <t>PRESSUPOSTOS INGRESSOS</t>
  </si>
  <si>
    <t>PRESSUPOSTOS DESPESES</t>
  </si>
  <si>
    <t>Ingressos</t>
  </si>
  <si>
    <t>Despeses</t>
  </si>
  <si>
    <t>RESULTATS VALIDACIONS PRESSUPOSTÀRIES</t>
  </si>
  <si>
    <t>Codi Validació</t>
  </si>
  <si>
    <t>Press-D</t>
  </si>
  <si>
    <t>Press-I</t>
  </si>
  <si>
    <t>PiG</t>
  </si>
  <si>
    <t>DIFERÈNCIA</t>
  </si>
  <si>
    <t>Justificació</t>
  </si>
  <si>
    <t>Patrimoni Net</t>
  </si>
  <si>
    <t>Variació PN</t>
  </si>
  <si>
    <t>PiG-I</t>
  </si>
  <si>
    <t>PiG-D</t>
  </si>
  <si>
    <t>2. Subvencions de fora del sector públic de la Generalitat</t>
  </si>
  <si>
    <t>VERIFICACIÓ DE LA INVERSIÓ EN IMMOBILITZAT NO FINANCER</t>
  </si>
  <si>
    <t>1.1 Subv. capital per finançar inversions o retorn endeutament</t>
  </si>
  <si>
    <t>1.2 Subv. capital per atorgar a tercers</t>
  </si>
  <si>
    <t>1.3 Subv. corrents pendents d'imputar a l'exercici</t>
  </si>
  <si>
    <t>2.1 Subv. capital per finançar inversions o retorn endeutament</t>
  </si>
  <si>
    <t>2.2 Subv. capital per atorgar a tercers</t>
  </si>
  <si>
    <t>2.3 Subv. corrents pendents d'imputar a l'exercici</t>
  </si>
  <si>
    <t>Total dividends que es preveu distribuir durant l'exercici</t>
  </si>
  <si>
    <t xml:space="preserve">ACTIU </t>
  </si>
  <si>
    <t>PATRIMONI NET I PASSIU</t>
  </si>
  <si>
    <t>A. PATRIMONI NET</t>
  </si>
  <si>
    <t>Comprovacions de coherència</t>
  </si>
  <si>
    <t>Comprovacions aritmètiques</t>
  </si>
  <si>
    <t>Subsector:</t>
  </si>
  <si>
    <t>Departament:</t>
  </si>
  <si>
    <t>Entitat:</t>
  </si>
  <si>
    <t>b) Subvencions d'explotació del sector públic de la Generalitat</t>
  </si>
  <si>
    <t>Pèrdues i guanys (Balanç) = Resultats positius/negatius de l'exercici (C. Resultats)</t>
  </si>
  <si>
    <t>Coherència entre Resultats negatius d'exercicis anteriors i Resultats de l'exercici estimat</t>
  </si>
  <si>
    <t>INFORMACIÓ COMPLEMENTÀRIA</t>
  </si>
  <si>
    <t>A-3) Subvencions, donacions i llegats rebuts</t>
  </si>
  <si>
    <t>I. Immobilitzat intangible</t>
  </si>
  <si>
    <t>II. Immobilitzat material</t>
  </si>
  <si>
    <t>III. Inversions immobiliàries</t>
  </si>
  <si>
    <t>1. Romanent</t>
  </si>
  <si>
    <t>2. (Resultats negatius d'exercicis anteriors)</t>
  </si>
  <si>
    <t>A-2) Ajustos per canvis de valor</t>
  </si>
  <si>
    <t>2. Creditors per arrendament financer</t>
  </si>
  <si>
    <t>8. Amortització de l'immobilitzat</t>
  </si>
  <si>
    <t>b) Resultats per alienacions i altres</t>
  </si>
  <si>
    <t>a) D'empreses del grup i associades</t>
  </si>
  <si>
    <t>IV. Inversions a empreses del grup i associades a llarg termini</t>
  </si>
  <si>
    <t>d) Si els imports són resultat d'algun càlcul previ caldrà evitar la introducció de més de dos decimals.</t>
  </si>
  <si>
    <t>Actiu = Passiu</t>
  </si>
  <si>
    <t>VERIFICACIÓ D'INGRESSOS DE TRANSFERÈNCIES CORRENTS</t>
  </si>
  <si>
    <t>Treballs realitzats per l'empresa per al seu immobilitzat</t>
  </si>
  <si>
    <t>3.2 Altres donacions i llegats</t>
  </si>
  <si>
    <t>VI. Actius per impost diferit</t>
  </si>
  <si>
    <t>IV. Inversions a empreses del grup i associades a curt termini</t>
  </si>
  <si>
    <t>3.1. Donacions d'immobilitzacions</t>
  </si>
  <si>
    <t>Inf. compl.</t>
  </si>
  <si>
    <t>2. Variació d'existències de productes acabats i en curs de fabricació</t>
  </si>
  <si>
    <t>c) Imputació de subvencions, donacions i llegats de caràcter financer</t>
  </si>
  <si>
    <t>Total quotes anuals a pagar (part corresponent a amortització del deute pendent)</t>
  </si>
  <si>
    <t>Resta d'inversions</t>
  </si>
  <si>
    <t>Desglossament de les inversions reals:</t>
  </si>
  <si>
    <t>Endeutament:</t>
  </si>
  <si>
    <t>Saldos endeutament a llarg termini classificats a curt termini</t>
  </si>
  <si>
    <t>Saldo resultant</t>
  </si>
  <si>
    <t>2-3=</t>
  </si>
  <si>
    <t>1+9=</t>
  </si>
  <si>
    <t>1+4=</t>
  </si>
  <si>
    <t>1. Romanents</t>
  </si>
  <si>
    <t>2. (Resultat negatius d'exercicis anteriors)</t>
  </si>
  <si>
    <t>Passiu</t>
  </si>
  <si>
    <t>A.I. Immobilitzat intangible</t>
  </si>
  <si>
    <t>A.II. Immobilitzat material</t>
  </si>
  <si>
    <t>B.I.1. Actius no corrents mantinguts per a la venda: Immobilitzat no financer</t>
  </si>
  <si>
    <t>11.a) Deteriorament i pèrdues</t>
  </si>
  <si>
    <t>11.b) Resultats per vendes i altres</t>
  </si>
  <si>
    <t>2-3+4-5=</t>
  </si>
  <si>
    <t>1+6=</t>
  </si>
  <si>
    <t>1.  Immobilitzat estimat</t>
  </si>
  <si>
    <t xml:space="preserve">2.  Inversions reals: Art 60 a 68 despesa </t>
  </si>
  <si>
    <t>5.  Altres altes d'immobilitzat</t>
  </si>
  <si>
    <t>9.  Total variacions de l'exercici</t>
  </si>
  <si>
    <t>1.  Fons propis</t>
  </si>
  <si>
    <t>2.  Transferències de capital (cap. 7)</t>
  </si>
  <si>
    <t>3.  A.5.b) Subvencions d'explotació del sector públic de la Generalitat</t>
  </si>
  <si>
    <t>4.  Total variacions de l'exercici</t>
  </si>
  <si>
    <t>2.  Nou endeutament</t>
  </si>
  <si>
    <t>3.  Devolucions d'endeutament</t>
  </si>
  <si>
    <t>4.  Immobilitzacions activades corresponents a nous contractes d'arrendaments financers</t>
  </si>
  <si>
    <t>6.  Total variacions de l'exercici</t>
  </si>
  <si>
    <t>A.III. Inversions immobiliàries</t>
  </si>
  <si>
    <t>4.  Alienació d'inversions reals: Art 60 a 68 d'ingressos</t>
  </si>
  <si>
    <t>7.  A.11. Deteriorament i resultat per alienacions de l'immobilitzat</t>
  </si>
  <si>
    <t>8.  Amortitzacions de l'immobilitzat</t>
  </si>
  <si>
    <t>2.  Ingressos per transf.corrents de fora del s.p. de la Generalitat (art. 40, 45, 46, 47, 48 i 49)</t>
  </si>
  <si>
    <t>A.III.  Reserves</t>
  </si>
  <si>
    <t>A.V. Resultats d'exercicis anteriors</t>
  </si>
  <si>
    <t>A.VI. Altres aportacions de socis</t>
  </si>
  <si>
    <t>A.VII. Resultat de l'exercici</t>
  </si>
  <si>
    <t>A.VIII. (Dividend a compte)</t>
  </si>
  <si>
    <t>Aquest document té cinc pestanyes addicionals a aquesta d'instruccions: balanç, compte de pèrdues i guanys, informació complementària dels estats comptables, pressupost a nivell d'article i, finalment, verificacions de coherència entre pressupost i estats comptables.</t>
  </si>
  <si>
    <t>Criteris d'introducció de les dades:</t>
  </si>
  <si>
    <t>b) Els imports s'han d'introduir amb format valor (no amb fórmules).</t>
  </si>
  <si>
    <t>c) La unitat dels imports és l'euro.</t>
  </si>
  <si>
    <t>e) Les partides de Balanç s'introduiran amb signe positiu, excepte: d'una banda "reserves", "resultat de l'exercici", "resultats d'exercicis anteriors" i "ajustos per canvi de valor" que no tindran limitació de signe; i d'altra "accions i participacions en patrimoni pròpies", "dividends a compte" i "resultats negatius d'exercicis anteriors", que s'introduiran amb signe negatiu. D'altra banda, les partides del compte de Pèrdues i Guanys no estan subjectes a limitació de signe; en general els ingressos hauran de figurar amb signe positiu i les despeses amb negatiu, inclosos els impostos.</t>
  </si>
  <si>
    <t>f) No s'han de modificar les fórmules amb l'objecte d'obtenir validacions favorables.</t>
  </si>
  <si>
    <t>g) Cal introduir les dades en el sistema GECAT quan la informació entrada en la plantilla ja supera les comprovacions de coherència.</t>
  </si>
  <si>
    <t>h) Les comprovacions de coherència s'efectuen a la pestanya Validacions.</t>
  </si>
  <si>
    <r>
      <t>Aquesta plantilla està reservada per a les entitats de dret públic, les societats mercantils i bona part dels consorcis,</t>
    </r>
    <r>
      <rPr>
        <sz val="10"/>
        <rFont val="Arial"/>
        <family val="2"/>
      </rPr>
      <t xml:space="preserve"> aquells en què sobre el patrimoni dels quals la Generalitat hi té drets econòmics.</t>
    </r>
  </si>
  <si>
    <t>CONSIDERACIONS GENERALS:</t>
  </si>
  <si>
    <t>10 Sobre la renda</t>
  </si>
  <si>
    <t>10 Alts càrrecs</t>
  </si>
  <si>
    <t>11 Sobre el capital</t>
  </si>
  <si>
    <t>11 Personal eventual</t>
  </si>
  <si>
    <t>1  IMPOSTOS DIRECTES</t>
  </si>
  <si>
    <t>12 Personal funcionari</t>
  </si>
  <si>
    <t>13 Personal laboral</t>
  </si>
  <si>
    <t>21 Sobre el valor afegit</t>
  </si>
  <si>
    <t>15 Incentius al rendiment i activitats extraordinàries</t>
  </si>
  <si>
    <t>22 Sobre consums específics</t>
  </si>
  <si>
    <t>16 Assegurances i cotitzacions socials</t>
  </si>
  <si>
    <t>29 Impostos extingits</t>
  </si>
  <si>
    <t>17 Pensions i altres prestacions socials</t>
  </si>
  <si>
    <t>2  IMPOSTOS INDIRECTES</t>
  </si>
  <si>
    <t>1  REMUNERACIONS DEL PERSONAL</t>
  </si>
  <si>
    <t>30 Venda de béns</t>
  </si>
  <si>
    <t>20 Lloguers i cànons</t>
  </si>
  <si>
    <t>31 Prestació de serveis</t>
  </si>
  <si>
    <t>21 Conservació i reparació</t>
  </si>
  <si>
    <t>32 Taxes</t>
  </si>
  <si>
    <t>22 Material, subministraments i altres</t>
  </si>
  <si>
    <t>34 Altres tributs</t>
  </si>
  <si>
    <t>23 Indemnitzacions per raó del servei</t>
  </si>
  <si>
    <t>36 Contribucions especials</t>
  </si>
  <si>
    <t>24 Despeses de publicacions</t>
  </si>
  <si>
    <t>38 Reintegraments</t>
  </si>
  <si>
    <t>25 Prestació de serveis amb mitjans aliens</t>
  </si>
  <si>
    <t>39 Altres ingressos</t>
  </si>
  <si>
    <t>2  DESPESES CORRENTS DE BÉNS I SERVEIS</t>
  </si>
  <si>
    <t>3  TAXES, VENDA DE BÉNS I SERVEIS I ALTRES INGRESSOS</t>
  </si>
  <si>
    <t>30 Despeses financeres del deute públic en euros</t>
  </si>
  <si>
    <t>40 Del sector públic estatal</t>
  </si>
  <si>
    <t>31 Despeses financeres dels préstecs en euros</t>
  </si>
  <si>
    <t>41 De l'Administració de la Generalitat</t>
  </si>
  <si>
    <t>32 Despeses financeres del deute públic en divises</t>
  </si>
  <si>
    <t>33 Despeses financeres dels préstecs en divises</t>
  </si>
  <si>
    <t>34 Altres despeses financeres</t>
  </si>
  <si>
    <t>3  DESPESES FINANCERES</t>
  </si>
  <si>
    <t>45 De comunitats autònomes</t>
  </si>
  <si>
    <t>40 Al sector públic estatal</t>
  </si>
  <si>
    <t>46 D'ens i corporacions locals</t>
  </si>
  <si>
    <t>41 A l'Administració de la Generalitat</t>
  </si>
  <si>
    <t>47 D'empreses privades</t>
  </si>
  <si>
    <t>49 De l'exterior</t>
  </si>
  <si>
    <t>4  TRANSFERÈNCIES CORRENTS</t>
  </si>
  <si>
    <t>45 A comunitats autònomes</t>
  </si>
  <si>
    <t>46 A ens i corporacions locals</t>
  </si>
  <si>
    <t>52 Interessos de dipòsit</t>
  </si>
  <si>
    <t>47 A empreses privades</t>
  </si>
  <si>
    <t>53 Altres ingressos financers</t>
  </si>
  <si>
    <t>54 Ingressos patrimonials no financers</t>
  </si>
  <si>
    <t>49 A l'exterior</t>
  </si>
  <si>
    <t>5  INGRESSOS PATRIMONIALS</t>
  </si>
  <si>
    <t>OPERACIONS CORRENTS</t>
  </si>
  <si>
    <t>50 Fons de Contingència</t>
  </si>
  <si>
    <t>60 Alienació de terrenys i béns naturals</t>
  </si>
  <si>
    <t>5  FONS DE CONTINGÈNCIA</t>
  </si>
  <si>
    <t>61 Alienació d'edificis i altres construccions</t>
  </si>
  <si>
    <t>60 Inversions en terrenys i béns naturals</t>
  </si>
  <si>
    <t>63 Alienació de material de transport</t>
  </si>
  <si>
    <t>61 Inversions en edificis i altres construccions</t>
  </si>
  <si>
    <t>64 Alienació de mobiliari i estris</t>
  </si>
  <si>
    <t>62 Inversions maquinària, instal.lacions i utillatge</t>
  </si>
  <si>
    <t>63 Inversions en material de transport</t>
  </si>
  <si>
    <t>64 Inversions en mobiliari i estris</t>
  </si>
  <si>
    <t>67 Alienació d'altre immobilitzat material</t>
  </si>
  <si>
    <t>66 Inversions en béns destinats a l'ús general</t>
  </si>
  <si>
    <t>67 Inversions en altre immobilitzat material</t>
  </si>
  <si>
    <t>6  ALIENACIÓ D'INVERSIONS REALS</t>
  </si>
  <si>
    <t>70 Del sector públic estatal</t>
  </si>
  <si>
    <t>6  INVERSIONS REALS</t>
  </si>
  <si>
    <t>71 De l'Administració de la Generalitat</t>
  </si>
  <si>
    <t>70 Al sector públic estatal</t>
  </si>
  <si>
    <t>71 A l'Administració de la Generalitat</t>
  </si>
  <si>
    <t>75 De comunitats autònomes</t>
  </si>
  <si>
    <t>76 D'ens i corporacions locals</t>
  </si>
  <si>
    <t>75 A comunitats autònomes</t>
  </si>
  <si>
    <t>77 D'empreses privades</t>
  </si>
  <si>
    <t>76 A ens i corporacions locals</t>
  </si>
  <si>
    <t>77 A empreses privades</t>
  </si>
  <si>
    <t>79 De l'exterior</t>
  </si>
  <si>
    <t>7  TRANSFERÈNCIES DE CAPITAL</t>
  </si>
  <si>
    <t>79 A l'exterior</t>
  </si>
  <si>
    <t>OPERACIONS DE CAPITAL</t>
  </si>
  <si>
    <t>OPERACIONS NO FINANCERES</t>
  </si>
  <si>
    <t>80 Reintegrament de deute</t>
  </si>
  <si>
    <t>81 Reintegrament de préstecs i bestretes</t>
  </si>
  <si>
    <t>80 Adquisició de deute en euros</t>
  </si>
  <si>
    <t>82 Devolució de dipòsits i fiances</t>
  </si>
  <si>
    <t>81 Adquisició de deute en divises</t>
  </si>
  <si>
    <t>85 Alienació de valors mobiliaris</t>
  </si>
  <si>
    <t>84 Constitució de dipòsits i fiances</t>
  </si>
  <si>
    <t>86 Realització d'altres inversions financeres</t>
  </si>
  <si>
    <t>85 Adquisició de participacions en societats amb caràcter temporal</t>
  </si>
  <si>
    <t>87 Romanents de tresoreria d'exercicis anteriors</t>
  </si>
  <si>
    <t>89 Altres variacions d'actius financers</t>
  </si>
  <si>
    <t>8  VARIACIÓ D'ACTIUS FINANCERS</t>
  </si>
  <si>
    <t>90 Amortització deute públic en euros</t>
  </si>
  <si>
    <t>90 Deute públic en euros</t>
  </si>
  <si>
    <t>92 Amortització deute públic en divises</t>
  </si>
  <si>
    <t>93 Fiances i dipòsits rebuts</t>
  </si>
  <si>
    <t>94 Devolució de fiances i dipòsits</t>
  </si>
  <si>
    <t>95 Altres variacions de passius financers</t>
  </si>
  <si>
    <t>9  VARIACIÓ DE PASSIUS FINANCERS</t>
  </si>
  <si>
    <t>OPERACIONS FINANCERES</t>
  </si>
  <si>
    <t>TOTAL</t>
  </si>
  <si>
    <t>Tot i que les entitats (o el Departament en el seu cas) han d'introduir les dades dels estats comptables a l'aplicatiu en el sistema GECAT, es recomana entrar-les prèviament en aquesta plantilla Excel ja què permet saber si les dades comptables introduïdes són coherents entre si i amb les del pressupost de l'entitat. A més, permet conèixer en què es basen les comprovacions de coherència, facilita la identificació de les causes que expliquen les incoherències detectades, si és el cas, i permet rectificar en el mateix fitxer Excel abans d'introduir les dades comptables en el sistema.</t>
  </si>
  <si>
    <t>4.  A.9. Imputació de subvencions d'immobilitzat no financer i altres</t>
  </si>
  <si>
    <t>II. Altra informació per al Balanç</t>
  </si>
  <si>
    <t>Inf. compl. (I)</t>
  </si>
  <si>
    <t>Inf. compl. (II)</t>
  </si>
  <si>
    <t>Inf. compl. (III)</t>
  </si>
  <si>
    <t>Inf compl. (II)</t>
  </si>
  <si>
    <t>3.  Aportacions de capital i altres fons propis (art. 83 i 84 del press. d'ingressos) per a efectuar inversions</t>
  </si>
  <si>
    <t>Immobilitzacions activades corresponents a nous contractes d'arrendaments financers</t>
  </si>
  <si>
    <t>2-3-4+5-6+7+8=</t>
  </si>
  <si>
    <t>Immobilitzacions activades corresponents a nous contractes</t>
  </si>
  <si>
    <t>2+3+4=</t>
  </si>
  <si>
    <t>5.  Total variacions de l'exercici</t>
  </si>
  <si>
    <t>1+5=</t>
  </si>
  <si>
    <t>(*) El pressupost inicial d'ingressos no inclou aportacions per compensar pèrdues d'exercicis anteriors</t>
  </si>
  <si>
    <t>2. Per a inversions o retorn d'endeutament (contrapartida amb comptes del subgrup 13 del PGC)</t>
  </si>
  <si>
    <t>Total aport.(art. 83 i 84) NO INCLOURE APORT. PER COMPENSAR PÈRDUES (*)</t>
  </si>
  <si>
    <t>V1</t>
  </si>
  <si>
    <t>V2</t>
  </si>
  <si>
    <t>V3</t>
  </si>
  <si>
    <t>V6</t>
  </si>
  <si>
    <t>V7</t>
  </si>
  <si>
    <t>9. Imputació de subvencions d'immobilitzat no financer i altres</t>
  </si>
  <si>
    <t>III. Deutors comercials i altres comptes a cobrar</t>
  </si>
  <si>
    <t>I. Informació de Balanç (desglossament)</t>
  </si>
  <si>
    <t>Altres altes d'immobilitzat:</t>
  </si>
  <si>
    <t>VERIFICACIÓ DE L'ENDEUTAMENT I LES FIANCES A LLARG TERMINI</t>
  </si>
  <si>
    <t>PLANTILLA DE TREBALL 4: ENTITATS</t>
  </si>
  <si>
    <r>
      <t xml:space="preserve">Aquesta plantilla de treball, </t>
    </r>
    <r>
      <rPr>
        <b/>
        <sz val="10"/>
        <rFont val="Arial"/>
        <family val="2"/>
      </rPr>
      <t>NO s'ha de trametre</t>
    </r>
    <r>
      <rPr>
        <sz val="10"/>
        <rFont val="Arial"/>
        <family val="2"/>
      </rPr>
      <t xml:space="preserve"> al Departament d'Economia i Coneixement perquè la DG de Pressupostos obtindrà la informació mitjançant el sistema GECAT.</t>
    </r>
  </si>
  <si>
    <t>Imputació subvencions de capital de l'exercici a diferències temporànies (impost stats.)</t>
  </si>
  <si>
    <t>PRESSUPOSTOS DE LA GENERALITAT DE CATALUNYA PER AL 2012</t>
  </si>
  <si>
    <t>PLANTILLA DE TREBALL DEL BALANÇ I EL COMPTE DE PÈRDUES I GUANYS 2012</t>
  </si>
  <si>
    <t>a) S'han d'omplir totes les dades corresponents als dos exercicis: 2011 estimat i 2012 previst.</t>
  </si>
  <si>
    <r>
      <t xml:space="preserve">i) L'emplenament de la pestanya del pressupost </t>
    </r>
    <r>
      <rPr>
        <b/>
        <sz val="10"/>
        <rFont val="Arial"/>
        <family val="2"/>
      </rPr>
      <t>NO eximeix</t>
    </r>
    <r>
      <rPr>
        <sz val="10"/>
        <rFont val="Arial"/>
        <family val="2"/>
      </rPr>
      <t xml:space="preserve"> de l'obligació d'elaborar el pressupost al nivell de detall establert a l'ordre d'elaboració dels pressupostos de la Generalitat per al l'any 2012 i d'introduir-lo oportunament en el sistema GECAT.</t>
    </r>
  </si>
  <si>
    <t>Instruccions per a l'elaboració del balanç i compte de pèrdues i guanys dels pressupostos de la Generalitat per a l'any 2012</t>
  </si>
  <si>
    <t>Per una explicació més detallada sobre el funcionament la plantilla i de les verificacions es recomana consultar, a l'apartat "Balanços i compte de pèrdues i guanys" del web d'elaboració dels Pressupostos 2012, el document:</t>
  </si>
  <si>
    <t>4. Altres deutes a curt termini</t>
  </si>
  <si>
    <t>Subv. NO reintegrables (PN)</t>
  </si>
  <si>
    <t>4. Altres deutes a llarg termini</t>
  </si>
  <si>
    <t>3. Subvencions, donacions i llegats reintegrables</t>
  </si>
  <si>
    <t>3.  Inversions reals per compte aliena (D/610.0002, D/640.0002 i D/660.0002)</t>
  </si>
  <si>
    <t>I i (IV). Capital o fons patrimonial</t>
  </si>
  <si>
    <t xml:space="preserve"> IX i II. Altres instruments de patrimoni i altres fons propis</t>
  </si>
  <si>
    <r>
      <rPr>
        <b/>
        <sz val="9"/>
        <rFont val="Arial"/>
        <family val="2"/>
      </rPr>
      <t xml:space="preserve">Subv. NO reintegrables </t>
    </r>
    <r>
      <rPr>
        <b/>
        <i/>
        <sz val="9"/>
        <rFont val="Arial"/>
        <family val="2"/>
      </rPr>
      <t xml:space="preserve">
</t>
    </r>
    <r>
      <rPr>
        <i/>
        <sz val="9"/>
        <rFont val="Arial"/>
        <family val="2"/>
      </rPr>
      <t>Epígraf A-3) PN</t>
    </r>
  </si>
  <si>
    <r>
      <rPr>
        <b/>
        <sz val="9"/>
        <rFont val="Arial"/>
        <family val="2"/>
      </rPr>
      <t xml:space="preserve">Subv. reintegrables </t>
    </r>
    <r>
      <rPr>
        <b/>
        <i/>
        <sz val="9"/>
        <rFont val="Arial"/>
        <family val="2"/>
      </rPr>
      <t xml:space="preserve">
</t>
    </r>
    <r>
      <rPr>
        <i/>
        <sz val="9"/>
        <rFont val="Arial"/>
        <family val="2"/>
      </rPr>
      <t xml:space="preserve"> B.II i III. 3 + C.III i IV.3 </t>
    </r>
  </si>
  <si>
    <t>Inversions per compte aliè (D/610.0002, D/640.0002, D/660.0002)</t>
  </si>
  <si>
    <t>Aportacions per encàrrecs d'inversió (D/611, D/641 i D/661)</t>
  </si>
  <si>
    <t>4.  Variacions en altres instruments del patrimoni net</t>
  </si>
  <si>
    <t>Altres instruments del patrimoni net i fons propis</t>
  </si>
  <si>
    <t>A.I i (IV).  Capital o fons patrimonial</t>
  </si>
  <si>
    <t>A.IX i II. Altres instruments de patrimoni i fons propis</t>
  </si>
  <si>
    <t>1.  Saldos de subvencions de capital en el Patrimoni Net i el Passiu</t>
  </si>
  <si>
    <t xml:space="preserve">Saldos d'endeutament a ll/t classificats a c/t </t>
  </si>
  <si>
    <t>Patrimoni Net i Passiu llarg i curt termini</t>
  </si>
  <si>
    <t>Total Subvencions, donacions i llegats rebuts</t>
  </si>
  <si>
    <t>Subv. reintegrables (Passiu llarg i curt)</t>
  </si>
  <si>
    <t xml:space="preserve">1.  Deutes a llarg termini </t>
  </si>
  <si>
    <t>Altres:</t>
  </si>
  <si>
    <t>20 Sobre transmissions patrimonials i actes jurídics documentats</t>
  </si>
  <si>
    <t>48 De famílies, institucions sense fi de lucre i altres ens corporatius</t>
  </si>
  <si>
    <t>65 Alienació d'equips per a procés de dades i telecomunicacions</t>
  </si>
  <si>
    <t>78 De famílies, institucions sense fi de lucre i altres ens corporatius</t>
  </si>
  <si>
    <t>92 Deute públic, préstecs i altres crèdits en divises</t>
  </si>
  <si>
    <t>48 A famílies, institucions sense fi de lucre i altres ens corporatius</t>
  </si>
  <si>
    <t>65 Inversions equips de procés de dades i telecomunicacions</t>
  </si>
  <si>
    <t>78 A famílies, institucions sense fi de lucre i altres ens corporatius</t>
  </si>
  <si>
    <t>91 Amortització préstecs i altres crèdits en euros</t>
  </si>
  <si>
    <t>93 Amortització préstecs i altres crèdits en divises</t>
  </si>
  <si>
    <t>Recomanacions i criteris generals d'introducció de les dades:</t>
  </si>
  <si>
    <t>e) Les partides de Balanç s'introduiran amb signe positiu, excepte: d'una banda "reserves", "resultat de l'exercici", "resultats d'exercicis anteriors" i "ajustos per canvi de valor" que no tindran limitació de signe; i d'altra "dividends a compte" i "resultats negatius d'exercicis anteriors", que s'introduiran amb signe negatiu. Les partides del compte de Pèrdues i Guanys no estan subjectes a limitació de signe; en general els ingressos hauran de figurar amb signe positiu i les despeses amb negatiu, inclosos els impostos.</t>
  </si>
  <si>
    <t>III. Reserves</t>
  </si>
  <si>
    <t xml:space="preserve"> I. Passius vinculats amb actius no corrents mantinguts per a la venda</t>
  </si>
  <si>
    <t>II. Provisions a curt termini</t>
  </si>
  <si>
    <t>A-3) RESULTAT ABANS D'IMPOSTOS (A-1+A-2)</t>
  </si>
  <si>
    <t>23 Impostos mediambientals</t>
  </si>
  <si>
    <t>43 D'entitats autònomes de la Generalitat i del Servei Català de la Salut</t>
  </si>
  <si>
    <t>73 D'entitats autònomes de la Generalitat i del Servei Català de la Salut</t>
  </si>
  <si>
    <t>2.  Ingressos per transferències corrents de la Generalitat (art. 41, 43 i 44)</t>
  </si>
  <si>
    <t>43 A entitats autònomes de la Generalitat i al Servei Català de la Salut</t>
  </si>
  <si>
    <t>73 A entitats autònomes de la Generalitat i al Servei Català de la Salut</t>
  </si>
  <si>
    <t>VERIFICACIÓ DE DESPESES DE PERSONAL</t>
  </si>
  <si>
    <t>2. Remuneracions de personal (art.10, 11, 12, 13, 15, 16 i 17)</t>
  </si>
  <si>
    <t>1. A.6 Despeses de personal</t>
  </si>
  <si>
    <t>Fons d'Acció Social (D/233.0001)</t>
  </si>
  <si>
    <t>1. A.1.a)Vendes</t>
  </si>
  <si>
    <t>2. Venda de béns (art. 30)</t>
  </si>
  <si>
    <t>3. A.1.b)Prestacions de serveis</t>
  </si>
  <si>
    <t>4. Prestació de serveis (art.31)</t>
  </si>
  <si>
    <t>5. Taxes (art. 32)</t>
  </si>
  <si>
    <t>Desglossament despeses de personal de capítol 2:</t>
  </si>
  <si>
    <t>Lloguers de béns immobles (I/540.0001)</t>
  </si>
  <si>
    <t>Altres lloguers (I/540.0009)</t>
  </si>
  <si>
    <t>Aprofitaments agraris, productes de concessions i aprofitaments especials (I/541)</t>
  </si>
  <si>
    <t>Concessions administratives (I/543)</t>
  </si>
  <si>
    <t>Altres ingressos patrimonials (I/544)</t>
  </si>
  <si>
    <t>Desglossament ingressos patrimonials no financers (art.54):</t>
  </si>
  <si>
    <t>VERIFICACIÓ INGRESSOS DE L'ACTIVITAT I D'ALTRES ACCESSORIS</t>
  </si>
  <si>
    <t>6. Altres tributs (art. 34)</t>
  </si>
  <si>
    <t>8. A.5.a) Ingressos accessoris i altres de gestió corrent</t>
  </si>
  <si>
    <t>9. Lloguers (I/540.0001 i I/540.0009)</t>
  </si>
  <si>
    <t>2+4+5+6+7+9+10=</t>
  </si>
  <si>
    <t xml:space="preserve">11. Total ingressos </t>
  </si>
  <si>
    <t>1+3+8-11=</t>
  </si>
  <si>
    <t>7. Aprofitaments agraris, concessions adm. i altres ingressos patrimonials (concepte 541, 543 i 544)</t>
  </si>
  <si>
    <t>V8</t>
  </si>
  <si>
    <t>V9</t>
  </si>
  <si>
    <t>4. Fons d'Acció Social (D/233.0001)</t>
  </si>
  <si>
    <t xml:space="preserve">5. Total despeses pressupostàries de personal </t>
  </si>
  <si>
    <t>Desglossament d'altres ingressos (art.39):</t>
  </si>
  <si>
    <t>Multes i sancions (I/390.0003)</t>
  </si>
  <si>
    <t>Altres recàrrecs (I/390.0009)</t>
  </si>
  <si>
    <t>Mostres i exposicions (I/399.0008)</t>
  </si>
  <si>
    <t xml:space="preserve">Resta ingressos </t>
  </si>
  <si>
    <t>Import en €</t>
  </si>
  <si>
    <t xml:space="preserve">V9 </t>
  </si>
  <si>
    <t>Possibles diferències justificables (seleccioneu opcions del desplegable)</t>
  </si>
  <si>
    <t>Diferència pendent de justificació</t>
  </si>
  <si>
    <t>Inversions reals en pressupost que s'activen com existències</t>
  </si>
  <si>
    <t>Activació de despeses financeres</t>
  </si>
  <si>
    <t>Altres (introduïu descripció a l'apartat "Justificació")</t>
  </si>
  <si>
    <t>V. Compra d'immobilitzat a termini:</t>
  </si>
  <si>
    <t>Dotació de transf. en pressupost comptabilitzades en exercicis anteriors</t>
  </si>
  <si>
    <t>Comptabilització de transf. que es dotaran en pressupostos futurs</t>
  </si>
  <si>
    <t>Inversions financeres pendents de desemborsament a llarg (no són endeutament pressupostari)</t>
  </si>
  <si>
    <t>Despeses de formació comptabilitzades com a despeses de personal al CPiG</t>
  </si>
  <si>
    <t>Alienacions d’immobilitzat (I/6) que es comptabilitzen com a ingressos per vendes per l'activitat específica de l'entitat</t>
  </si>
  <si>
    <t>Import comptabilitzat al compte 7950 "Excés de provisió per retribucions al personal"</t>
  </si>
  <si>
    <t>Part de la quota corresponent a l'amortització del deute</t>
  </si>
  <si>
    <t>Part de la quota corresponent als interessos del deute</t>
  </si>
  <si>
    <t>Total quotes a pagar en l'exercici pel deute de compres d'immobilitzat a termini</t>
  </si>
  <si>
    <t>Quotes per fer front a compres d'immobilitzat a termini</t>
  </si>
  <si>
    <t>Despeses de constitució i/o ampliació de capital amb càrrec a reserves</t>
  </si>
  <si>
    <t>Deutes per compra d'immobilitzat a termini</t>
  </si>
  <si>
    <t>Import comptabilitzat al compte 644 "Retribucions a llarg mitjançant sistemes de prest.definida"</t>
  </si>
  <si>
    <t>"Reintegraments" (ingressos pressupostaris art.38) comptabilitzats com a ingressos accessoris</t>
  </si>
  <si>
    <t>Immobilitzat rebut en cessió que es retorna al cedent</t>
  </si>
  <si>
    <t>Desp. personal que per les especificitats del contracte associat es consideren despeses de capítol 4</t>
  </si>
  <si>
    <t>Noves donacions i cessions d'immobilitzat rebudes</t>
  </si>
  <si>
    <t>6.  Quotes anuals a pagar d'arrendaments financers / Pensions de censos emfitèutics</t>
  </si>
  <si>
    <t>5.  Total quotes anuals a pagar d'arrendaments financers i Pensions de censos emfitèutics (part corresponent amortització deute pendent)</t>
  </si>
  <si>
    <t>1-5=</t>
  </si>
  <si>
    <t>Altres ingressos diversos (I/399.0009)</t>
  </si>
  <si>
    <t>- Pautes i altres indicacions per emplenar la informació relativa a la despesa finançada amb romanents de tresoreria</t>
  </si>
  <si>
    <t>Pensions de censos emfitèutics (D/600.0002, D/610.0003)</t>
  </si>
  <si>
    <t>Inversions per contractes d'arrendament financer (D/603, D/613, D/623, D/633, D/643, D/653, D/673, D/683)</t>
  </si>
  <si>
    <t>Arrendaments de naturalesa financera amb independència instrument jurídic emprat</t>
  </si>
  <si>
    <t>IV. Informació censos emfitèutics</t>
  </si>
  <si>
    <t>Despeses de personal provisionades en exerc.ant. i que s'apliquen en el pressupost de l'exercici corrent</t>
  </si>
  <si>
    <t>Activació de la inversió que realitza el concessionari (inversió extrapressupostària)</t>
  </si>
  <si>
    <t>VII. Deutors comercials no corrents</t>
  </si>
  <si>
    <t>2. Actius financers i altres</t>
  </si>
  <si>
    <t>1. Subvencions</t>
  </si>
  <si>
    <t>II, III i VII. Deutes a llarg termini</t>
  </si>
  <si>
    <t>VI. Creditors comercials no corrents</t>
  </si>
  <si>
    <t>III, IV i VII. Deutes a curt termini</t>
  </si>
  <si>
    <t>12. Diferència negativa de combinacions de negoci</t>
  </si>
  <si>
    <t>13. Altres resultats</t>
  </si>
  <si>
    <t>19. Altres ingressos i despeses de caràcter financer</t>
  </si>
  <si>
    <t>d) Altres subvencions, donacions i llegats</t>
  </si>
  <si>
    <t>5.  A.5.d) Altres subvencions, donacions i llegats</t>
  </si>
  <si>
    <t>2. Donacions i llegats</t>
  </si>
  <si>
    <t>c) Altres subvencions d'explotació de fora del sector públic de la Generalitat</t>
  </si>
  <si>
    <t>A-1) RESULTAT D'EXPLOTACIÓ (1+2+3+4+5+6+7+8+9+10+11+12+13)</t>
  </si>
  <si>
    <t>14. Ingressos financers</t>
  </si>
  <si>
    <t>15. Despeses financeres</t>
  </si>
  <si>
    <t>16. Variació de valor raonable en instruments financers</t>
  </si>
  <si>
    <t>17. Diferències de canvi</t>
  </si>
  <si>
    <t>18. Deteriorament i resultat per alienacions d'instruments financers</t>
  </si>
  <si>
    <t>A-2) RESULTAT FINANCER (14+15+16+17+18+19)</t>
  </si>
  <si>
    <t>20. Impost sobre beneficis</t>
  </si>
  <si>
    <t>A-4) RESULTAT DE L'EXERCICI PROCEDENT D'OPERACIONS CONTINUADES (A-3+20)</t>
  </si>
  <si>
    <t>21. Resultat de l'exercici procedent d'operacions interrompudes net d'impostos</t>
  </si>
  <si>
    <t>A-5) RESULTAT DE L'EXERCICI (A-4+21)</t>
  </si>
  <si>
    <t>6.  A.14.c) Imputació de subvencions, donacions i llegats de caràcter financer</t>
  </si>
  <si>
    <t>7. Imputació subvencions de capital de l'exercici a diferències temporànies (impost societats)</t>
  </si>
  <si>
    <t>8. Noves donacions d'immobilitzat rebudes</t>
  </si>
  <si>
    <t>2+3-4-5-6-7+8=</t>
  </si>
  <si>
    <t>3.  A.5.c) Subvencions d'explotació de fora del sector públic de la Generalitat</t>
  </si>
  <si>
    <t>B.II, III i VII.1 Deutes amb entitats de crèdit</t>
  </si>
  <si>
    <t>B.II , III i VII.2 Creditors per arrendament financer</t>
  </si>
  <si>
    <t>B.II, III i VII.4 Altres deutes a llarg termini</t>
  </si>
  <si>
    <t>Inf. compl. (II) (IV)</t>
  </si>
  <si>
    <t>Inf compl. (II) (IV)</t>
  </si>
  <si>
    <t>28 Altres impostos indirectes</t>
  </si>
  <si>
    <t>51 Interessos de bestretes, préstecs i pòlisses de crèdit</t>
  </si>
  <si>
    <t>62 Alienació de maquinària, instal.lacions i utillatge</t>
  </si>
  <si>
    <t>Reducció del saldo de subvencions reintegrables per revocació de subvencions.</t>
  </si>
  <si>
    <t>Imputació transf. corrents d’entitats privades i/o famílies a l’epígraf A.5.d) del CPiG.</t>
  </si>
  <si>
    <t>Transf. corrent comptabilitzada com a ingressos financers al destinar-se a finançar càrrega financera</t>
  </si>
  <si>
    <t>Variacions d'Altres deutes sense reflex pressupostari en el capítol 9</t>
  </si>
  <si>
    <t>Interessos de bestretes, préstecs, etc. (art. 51 pressupost) comptabilitzats com a ingr. accessoris o de l’activitat per l'especifitat d'aquesta</t>
  </si>
  <si>
    <t>Imputació d’ingressos periodificats en el CPiG que pressupostàriament van ser liquidats en exercicis anteriors.</t>
  </si>
  <si>
    <t>Tot i que les entitats (o el Departament en el seu cas) han d'introduir les dades dels estats comptables a l'aplicatiu en el sistema GECAT, es recomana entrar-les prèviament en aquesta plantilla Excel ja què permet saber si les dades comptables introduïdes són coherents entre si i amb les del pressupost de l'entitat. A més, permet conèixer en què es basen les comprovacions de conciliació pressupost-estats financers, facilita la identificació de les causes que expliquen les incoherències detectades, si és el cas, i permet rectificar en el mateix fitxer Excel abans d'introduir les dades comptables en el sistema.</t>
  </si>
  <si>
    <t>Aquest document té cinc pestanyes addicionals a aquesta d'instruccions: balanç, compte de pèrdues i guanys, informació complementària dels estats comptables, pressupost a nivell d'article i, finalment, verificacions per conciliar  pressupost i estats comptables.</t>
  </si>
  <si>
    <t>g) Les comprovacions de conciliació s'efectuen a la pestanya Validacions.</t>
  </si>
  <si>
    <t>III. Informació del Pressupost d'ingressos: destinació de les aportacions de capital</t>
  </si>
  <si>
    <t>Aport. de capital procedents del s.p. Generalitat i ent. adscrites (art. 83)</t>
  </si>
  <si>
    <t>Altres aport. de capital de fora del s.p. Generalitat (art. 84)</t>
  </si>
  <si>
    <t>44 D'altres entitats del sector públic o adscrites, d'universitats públiques i d'altres entitats participades</t>
  </si>
  <si>
    <t>44 A altres entitats del sector públic o adscrites, a universitats públiques i a altres entitats participades</t>
  </si>
  <si>
    <t>66 Reversió de béns destinats a l'ús general</t>
  </si>
  <si>
    <t>68 Alienació d'immobilitzat intangible i reintegraments</t>
  </si>
  <si>
    <t>68 Inversions en immobilitzat intangible</t>
  </si>
  <si>
    <t>69 Ingressos per actuacions realitzades per compte de la Generalitat, de les seves entitats i d'altres administracions</t>
  </si>
  <si>
    <t>74 A altres entitats del sector públic o adscrites, a universitats públiques i a altres entitats participades</t>
  </si>
  <si>
    <t>74 D'altres entitats del sector públic o adscrites, d'universitats públiques i d'altres entitats participades</t>
  </si>
  <si>
    <t>84 Altres aportacions de capital</t>
  </si>
  <si>
    <t>82 Concessió de préstecs i bestretes al sector públic o entitats adscrites de la Generalitat</t>
  </si>
  <si>
    <t>83 Concessió de préstecs i bestretes fora del sector públic de la Generalitat</t>
  </si>
  <si>
    <t>91 Préstecs i altres crèdits en euros</t>
  </si>
  <si>
    <t>Ajuts al menjar (D/232.0001)</t>
  </si>
  <si>
    <t>Comprovacions de conciliació d'immobilitzat</t>
  </si>
  <si>
    <t>VERIFICACIÓ DE LES APORTACIONS DE CAPITAL I MOVIMENTS DELS FONS PROPIS</t>
  </si>
  <si>
    <t>Comprovacions de conciliació dels fons propis</t>
  </si>
  <si>
    <t>VERIFICACIÓ DE LES SUBVENCIONS DE CAPITAL PER AL FINANÇAMENT PROPI</t>
  </si>
  <si>
    <t>Comprovacions de conciliació de transferències de capital</t>
  </si>
  <si>
    <t>Comprovacions de conciliació de transferències corrents (V6A)</t>
  </si>
  <si>
    <t>Comprovacions de conciliació de transferències corrents (V6B)</t>
  </si>
  <si>
    <t>Comprovacions de conciliació de l'endeutament a llarg termini</t>
  </si>
  <si>
    <t>Comprovacions de conciliació de les despeses de personal</t>
  </si>
  <si>
    <t>Comprovacions de conciliació d'ingressos de l'activitat i d'altres accessoris</t>
  </si>
  <si>
    <t>3. Ajuts al menjar (D/232.0001)</t>
  </si>
  <si>
    <t>1.1 Subvencions de capital per finançar inversions o retorn endeutament de SP Generalitat</t>
  </si>
  <si>
    <t>1.2 Subvencions de capital per atorgar a tercers de SP Generalitat</t>
  </si>
  <si>
    <t>2.1 Subvencions de capital per finançar inversions o retorn endeutament de fora SP Generalitat</t>
  </si>
  <si>
    <t>2.2 Subvencions de capital per atorgar a tercers de fora SP Generalitat</t>
  </si>
  <si>
    <t>3.1 Donacions d'immobilitzacions</t>
  </si>
  <si>
    <t>1.3 Subvencions corrents del s.p. de la Generalitat pendents d'imputar a l'exercici</t>
  </si>
  <si>
    <t>2.3 Subv. corrents de fora del s.p.de la Generalitat pendents d'imputar a l'exercici</t>
  </si>
  <si>
    <t>Quotes d'urbanització (I/399.0006)</t>
  </si>
  <si>
    <t>10. Altres ingressos (I/390.0003, I/390.0009, I/399.0006, I/399.0008 i I/399.0009)</t>
  </si>
  <si>
    <t>Immobilitzat reclassificat com a financer per contracte op. arrendament financer (entitat arrendadora)</t>
  </si>
  <si>
    <t>Quotes d'altres op. financ. per a  l'adquisició d'immob. dotades en pressupost de desp. no financeres</t>
  </si>
  <si>
    <t xml:space="preserve">2.  Aport. capital (art. 83 i 84 press.ingr) per ampliar capital / constituir entitat o ampliar, assumir noves compet. </t>
  </si>
  <si>
    <t>1. Per a ampliar el cap. social (stats.mercantils) / constituir entitat o ampliar, assumir noves compet. (resta entitats)</t>
  </si>
  <si>
    <t>Reducció del saldo de subvencions reintegrables per revocació de subvencions</t>
  </si>
  <si>
    <t>Imputació transf. corrents d’entitats privades i/o famílies a l’epígraf A.5.d) del CPiG</t>
  </si>
  <si>
    <t>83 Aportacions de capital de la Generalitat, d'entitats del sector públic i d'altres participades</t>
  </si>
  <si>
    <t>87 Aportacions de capital a entitats del sector públic i a altres entitats participades</t>
  </si>
  <si>
    <t>Préstec interès inferior al legal,  la dif. VR i import rebut comptab.com una subvenció i la despesa fin. i l'amort. directament a fons propis</t>
  </si>
  <si>
    <t>Inversions finançades amb romanents de tresoreria d'exercici anteriors</t>
  </si>
  <si>
    <t>Inversió Cons.Urb. en terrenys de 3rs s'imputa en el CPiG en correlació amb l’ingrés per quotes urb. A finals exercici es desactiva (baixa immob) sense reflex pressupostari.</t>
  </si>
  <si>
    <t>Amortització d'endeutament amb romanents de tresoreria d'exercici anteriors</t>
  </si>
  <si>
    <t>Despeses de personal finançades amb romanents de tresoreria d'exercicianteriors</t>
  </si>
  <si>
    <t>Ingressos per actuacions realitzades per compte d'altres (I/69) que es comptabilitzen com a ingressos per prestació de serveis</t>
  </si>
  <si>
    <t>i) S'aconsella no entrar les dades a GECAT fins que no s'hagin fet les comprovacions de conciliació en la plantilla i es tinguin identificades les possibles causes que expliquen, si és el cas, les diferències en aquestes comprovacions.</t>
  </si>
  <si>
    <t xml:space="preserve">PLANTILLA DE TREBALL 4: EAC, EDP i consorcis, que no apliquen el PGCPGC, i fundacions majoritàries de la Generalitat i societats mercantils </t>
  </si>
  <si>
    <t>31/12/2024</t>
  </si>
  <si>
    <t>PRESSUPOSTOS DE LA GENERALITAT DE CATALUNYA PER AL 2025</t>
  </si>
  <si>
    <t>PLANTILLA DE TREBALL DEL BALANÇ I EL COMPTE DE PÈRDUES I GUANYS 2025</t>
  </si>
  <si>
    <t>- Instruccions per a l'elaboració del balanç i compte de pèrdues i guanys dels pressupostos de la Generalitat per a l'any 2025</t>
  </si>
  <si>
    <t>- Preguntes freqüents sobre l'elaboració dels estats financers previsionals de les entitats del sector públic en els pressupostos de la Generalitat per al 2025</t>
  </si>
  <si>
    <t>a) S'han d'omplir totes les dades corresponents als dos exercicis (també les del full INFORMACIÓ COMPLEMENTÀRIA): 2024 estimat i 2025 previst.</t>
  </si>
  <si>
    <t>h) L'emplenament de la pestanya del pressupost NO eximeix de l'obligació d'elaborar el pressupost al nivell de detall establert a l'ordre d'elaboració dels pressupostos de la Generalitat per a l'any 2025 i d'introduir-lo oportunament en el sistema GECAT.</t>
  </si>
  <si>
    <t>Estimat a
31-12-2024</t>
  </si>
  <si>
    <t>Previst
31-12-2025</t>
  </si>
  <si>
    <t>Estimat
2024</t>
  </si>
  <si>
    <t>Previst
2025</t>
  </si>
  <si>
    <t>Estimat 2024</t>
  </si>
  <si>
    <t>Previst 2025</t>
  </si>
  <si>
    <t>Variacions 2025</t>
  </si>
  <si>
    <t>31/12/2025</t>
  </si>
  <si>
    <t>Endeutament resultant de les variacions efectuades en el 2025</t>
  </si>
  <si>
    <t>Saldo de subvencions de capital resultant de les variacions efectuades en el 2025</t>
  </si>
  <si>
    <t>Fons propis resultants de les variacions efectuades en el 2025</t>
  </si>
  <si>
    <t>Dividends distribuïts d'ençà l'1 de gener de 2025</t>
  </si>
  <si>
    <t>3.  A.5. Resultat de l'exercici 2025 (benefici o pèrdua)</t>
  </si>
  <si>
    <t>Immobilitzat resultant de les variacions efectuades en el 2025</t>
  </si>
  <si>
    <t>Altes/baixes d'immobilitzat per adscripció/reversió adscripció (perspectiva beneficiària)</t>
  </si>
  <si>
    <t>Reclassificació d'immobilitzat per adscripció/reversió de béns (perspectiva adscrivent)</t>
  </si>
  <si>
    <r>
      <t>Variacions de la valoració d’instruments financers en el seu valor raonable</t>
    </r>
    <r>
      <rPr>
        <sz val="11"/>
        <color theme="0"/>
        <rFont val="Arial"/>
        <family val="2"/>
      </rPr>
      <t xml:space="preserve">. </t>
    </r>
  </si>
  <si>
    <t>A continuació es presenten unes recomanacions bàsiques per a la introducció de les dades. Per una explicació més detallada sobre el funcionament la plantilla i de les verificacions es recomana consultar, a l'apartat "Estats financers de societats i altres entitats" del web d'elaboració dels Pressupostos 2025, els documents següents:</t>
  </si>
  <si>
    <t>Aquesta plantilla està reservada per a l'entitat autònoma de caràcter comercial, les entitats de dret públic, les societats mercantils, les fundacions majoritàries del sector públic de la Generalitat, els consorcis del sector públic i els consorcis no majoritaris adscrits a l'Administració de la Generalitat (incloses en els apartats c), d), e), f) i g) de l'article 2.1 de l'Ordre per la qual es dicten les normes per elaborar els pressupostos de la Generalitat de Catalunya per a l'any 2025), i que apliquen altres plans de comptabilitat diferent del Pla general de comptabilitat pública de la Generalitat (PGCPGC).
Així mateix, els consorcis i les societats mercantils de participació no majoritària de la Generalitat que han estat classificats dins del sector administració pública de la Generalitat d'acord amb la metodologia del SEC (inclosos en l'article 2.2 de l'Ordre per la qual es dicten les normes per elaborar els pressupostos de la Generalitat de Catalunya per a l'any 2025) també presentaran i introduiran les previsions del balanç i del compte de pèrdues i guanys d'acord amb aquesta plantilla de treball.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</si>
</sst>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Arial"/>
    </font>
    <font>
      <b/>
      <sz val="10"/>
      <name val="Arial"/>
      <family val="2"/>
    </font>
    <font>
      <sz val="10"/>
      <name val="Arial"/>
      <family val="2"/>
    </font>
    <font>
      <sz val="8"/>
      <name val="Arial"/>
      <family val="2"/>
    </font>
    <font>
      <u/>
      <sz val="10"/>
      <color indexed="12"/>
      <name val="Arial"/>
      <family val="2"/>
    </font>
    <font>
      <i/>
      <sz val="10"/>
      <name val="Arial"/>
      <family val="2"/>
    </font>
    <font>
      <b/>
      <sz val="11"/>
      <name val="Arial"/>
      <family val="2"/>
    </font>
    <font>
      <u/>
      <sz val="10"/>
      <name val="Arial"/>
      <family val="2"/>
    </font>
    <font>
      <strike/>
      <sz val="10"/>
      <name val="Arial"/>
      <family val="2"/>
    </font>
    <font>
      <b/>
      <i/>
      <sz val="10"/>
      <name val="Arial"/>
      <family val="2"/>
    </font>
    <font>
      <b/>
      <strike/>
      <sz val="10"/>
      <name val="Arial"/>
      <family val="2"/>
    </font>
    <font>
      <b/>
      <i/>
      <sz val="9"/>
      <name val="Arial"/>
      <family val="2"/>
    </font>
    <font>
      <b/>
      <sz val="9"/>
      <name val="Arial"/>
      <family val="2"/>
    </font>
    <font>
      <i/>
      <sz val="9"/>
      <name val="Arial"/>
      <family val="2"/>
    </font>
    <font>
      <b/>
      <i/>
      <sz val="11"/>
      <color rgb="FF0070C0"/>
      <name val="Arial"/>
      <family val="2"/>
    </font>
    <font>
      <sz val="10"/>
      <color theme="0"/>
      <name val="Arial"/>
      <family val="2"/>
    </font>
    <font>
      <sz val="10"/>
      <color rgb="FFFF0000"/>
      <name val="Arial"/>
      <family val="2"/>
    </font>
    <font>
      <b/>
      <sz val="11"/>
      <color theme="1"/>
      <name val="Arial"/>
      <family val="2"/>
    </font>
    <font>
      <sz val="11"/>
      <color theme="0"/>
      <name val="Arial"/>
      <family val="2"/>
    </font>
    <font>
      <sz val="11"/>
      <color theme="0"/>
      <name val="Times New Roman"/>
      <family val="1"/>
    </font>
    <font>
      <strike/>
      <sz val="10"/>
      <color theme="0"/>
      <name val="Arial"/>
      <family val="2"/>
    </font>
  </fonts>
  <fills count="7">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theme="0" tint="-0.249977111117893"/>
        <bgColor indexed="64"/>
      </patternFill>
    </fill>
    <fill>
      <patternFill patternType="solid">
        <fgColor rgb="FFFFFF99"/>
        <bgColor indexed="64"/>
      </patternFill>
    </fill>
  </fills>
  <borders count="5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theme="4"/>
      </left>
      <right style="medium">
        <color theme="4"/>
      </right>
      <top style="medium">
        <color theme="4"/>
      </top>
      <bottom/>
      <diagonal/>
    </border>
    <border>
      <left style="medium">
        <color theme="4"/>
      </left>
      <right style="medium">
        <color theme="4"/>
      </right>
      <top/>
      <bottom/>
      <diagonal/>
    </border>
    <border>
      <left style="medium">
        <color theme="4"/>
      </left>
      <right style="medium">
        <color theme="4"/>
      </right>
      <top/>
      <bottom style="medium">
        <color theme="4"/>
      </bottom>
      <diagonal/>
    </border>
    <border>
      <left/>
      <right/>
      <top style="medium">
        <color theme="4"/>
      </top>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4" fillId="0" borderId="0" applyNumberFormat="0" applyFill="0" applyBorder="0" applyAlignment="0" applyProtection="0">
      <alignment vertical="top"/>
      <protection locked="0"/>
    </xf>
    <xf numFmtId="0" fontId="2" fillId="0" borderId="0"/>
    <xf numFmtId="0" fontId="2" fillId="0" borderId="0"/>
    <xf numFmtId="0" fontId="2" fillId="0" borderId="0"/>
  </cellStyleXfs>
  <cellXfs count="453">
    <xf numFmtId="0" fontId="0" fillId="0" borderId="0" xfId="0"/>
    <xf numFmtId="0" fontId="1" fillId="0" borderId="1" xfId="0" applyFont="1" applyFill="1" applyBorder="1" applyAlignment="1" applyProtection="1">
      <alignment vertical="center" wrapText="1"/>
    </xf>
    <xf numFmtId="4" fontId="1" fillId="0" borderId="0" xfId="0" applyNumberFormat="1" applyFont="1" applyFill="1" applyBorder="1" applyAlignment="1" applyProtection="1">
      <alignment horizontal="center" vertical="top" wrapText="1"/>
    </xf>
    <xf numFmtId="0" fontId="2" fillId="3" borderId="0" xfId="0" applyFont="1" applyFill="1" applyBorder="1" applyAlignment="1" applyProtection="1">
      <alignment horizontal="left" vertical="top" wrapText="1" indent="3"/>
    </xf>
    <xf numFmtId="0" fontId="2" fillId="3" borderId="3" xfId="0" applyFont="1" applyFill="1" applyBorder="1" applyAlignment="1" applyProtection="1">
      <alignment horizontal="left" vertical="top" wrapText="1" indent="3"/>
    </xf>
    <xf numFmtId="0" fontId="1" fillId="0" borderId="1" xfId="0" applyFont="1" applyBorder="1" applyAlignment="1" applyProtection="1">
      <alignment horizontal="center" wrapText="1"/>
    </xf>
    <xf numFmtId="0" fontId="1" fillId="0" borderId="2" xfId="0" applyFont="1" applyBorder="1" applyAlignment="1" applyProtection="1">
      <alignment horizontal="justify" vertical="top" wrapText="1"/>
    </xf>
    <xf numFmtId="0" fontId="2" fillId="0" borderId="4" xfId="0" applyFont="1" applyBorder="1" applyAlignment="1" applyProtection="1">
      <alignment horizontal="left" vertical="top" wrapText="1" indent="2"/>
    </xf>
    <xf numFmtId="0" fontId="2" fillId="0" borderId="4" xfId="0" applyFont="1" applyBorder="1" applyAlignment="1" applyProtection="1">
      <alignment horizontal="left" vertical="top" wrapText="1" indent="3"/>
    </xf>
    <xf numFmtId="0" fontId="1" fillId="0" borderId="1" xfId="0" applyFont="1" applyBorder="1" applyAlignment="1" applyProtection="1">
      <alignment horizontal="justify" vertical="top" wrapText="1"/>
    </xf>
    <xf numFmtId="0" fontId="2" fillId="0" borderId="0" xfId="0" applyFont="1" applyProtection="1"/>
    <xf numFmtId="0" fontId="5" fillId="0" borderId="4" xfId="0" applyFont="1" applyBorder="1" applyAlignment="1" applyProtection="1">
      <alignment horizontal="left" vertical="top" wrapText="1" indent="1"/>
    </xf>
    <xf numFmtId="0" fontId="2" fillId="0" borderId="4" xfId="0" applyFont="1" applyBorder="1" applyAlignment="1" applyProtection="1">
      <alignment horizontal="left" vertical="top" wrapText="1" indent="4"/>
    </xf>
    <xf numFmtId="0" fontId="1" fillId="0" borderId="2" xfId="0" applyFont="1" applyBorder="1" applyAlignment="1" applyProtection="1">
      <alignment horizontal="center" wrapText="1"/>
    </xf>
    <xf numFmtId="0" fontId="1" fillId="0" borderId="5" xfId="0" applyFont="1" applyBorder="1" applyAlignment="1" applyProtection="1">
      <alignment horizontal="center" wrapText="1"/>
    </xf>
    <xf numFmtId="4" fontId="2" fillId="0" borderId="6" xfId="0" applyNumberFormat="1" applyFont="1" applyFill="1" applyBorder="1" applyAlignment="1" applyProtection="1">
      <alignment horizontal="right" vertical="top" wrapText="1"/>
      <protection locked="0"/>
    </xf>
    <xf numFmtId="0" fontId="1" fillId="0" borderId="0" xfId="0" applyFont="1" applyBorder="1" applyAlignment="1" applyProtection="1">
      <alignment horizontal="justify" vertical="top" wrapText="1"/>
    </xf>
    <xf numFmtId="4" fontId="1" fillId="2" borderId="6" xfId="0" applyNumberFormat="1" applyFont="1" applyFill="1" applyBorder="1" applyAlignment="1" applyProtection="1">
      <alignment horizontal="center" vertical="top" wrapText="1"/>
    </xf>
    <xf numFmtId="0" fontId="2" fillId="0" borderId="0" xfId="0" applyFont="1" applyBorder="1" applyProtection="1"/>
    <xf numFmtId="4" fontId="2" fillId="0" borderId="6" xfId="0" applyNumberFormat="1" applyFont="1" applyFill="1" applyBorder="1" applyAlignment="1" applyProtection="1">
      <alignment horizontal="center" vertical="top" wrapText="1"/>
    </xf>
    <xf numFmtId="0" fontId="1" fillId="0" borderId="0" xfId="0" applyFont="1" applyBorder="1" applyAlignment="1" applyProtection="1">
      <alignment horizontal="left"/>
    </xf>
    <xf numFmtId="0" fontId="1" fillId="0" borderId="7" xfId="0" applyFont="1" applyBorder="1" applyAlignment="1" applyProtection="1">
      <alignment horizontal="left" vertical="top" wrapText="1"/>
    </xf>
    <xf numFmtId="0" fontId="2" fillId="0" borderId="6" xfId="0" applyFont="1" applyBorder="1" applyAlignment="1" applyProtection="1">
      <alignment horizontal="left" vertical="top" wrapText="1" indent="1"/>
    </xf>
    <xf numFmtId="0" fontId="2" fillId="0" borderId="6" xfId="0" applyFont="1" applyBorder="1" applyAlignment="1" applyProtection="1">
      <alignment horizontal="left" vertical="top" wrapText="1" indent="3"/>
    </xf>
    <xf numFmtId="0" fontId="2" fillId="0" borderId="6" xfId="0" applyFont="1" applyBorder="1" applyAlignment="1" applyProtection="1">
      <alignment horizontal="left" vertical="top" indent="1"/>
    </xf>
    <xf numFmtId="0" fontId="1" fillId="0" borderId="2" xfId="0" applyFont="1" applyBorder="1" applyAlignment="1" applyProtection="1">
      <alignment horizontal="left" vertical="top" wrapText="1"/>
    </xf>
    <xf numFmtId="0" fontId="1" fillId="0" borderId="6" xfId="0" applyFont="1" applyBorder="1" applyAlignment="1" applyProtection="1">
      <alignment horizontal="left" vertical="top" wrapText="1"/>
    </xf>
    <xf numFmtId="0" fontId="1" fillId="0" borderId="0" xfId="0" applyFont="1" applyBorder="1" applyProtection="1"/>
    <xf numFmtId="4" fontId="2" fillId="0" borderId="6" xfId="0" applyNumberFormat="1" applyFont="1" applyFill="1" applyBorder="1" applyAlignment="1" applyProtection="1">
      <alignment horizontal="right" vertical="top" wrapText="1"/>
    </xf>
    <xf numFmtId="4" fontId="1" fillId="0" borderId="6" xfId="0" applyNumberFormat="1" applyFont="1" applyFill="1" applyBorder="1" applyAlignment="1" applyProtection="1">
      <alignment horizontal="center" vertical="top" wrapText="1"/>
    </xf>
    <xf numFmtId="4" fontId="2" fillId="0" borderId="4" xfId="0" applyNumberFormat="1" applyFont="1" applyFill="1" applyBorder="1" applyAlignment="1" applyProtection="1">
      <alignment horizontal="right" vertical="top" wrapText="1"/>
      <protection locked="0"/>
    </xf>
    <xf numFmtId="0" fontId="2" fillId="0" borderId="0" xfId="0" applyFont="1" applyFill="1" applyProtection="1"/>
    <xf numFmtId="0" fontId="1" fillId="0" borderId="0" xfId="0" applyFont="1" applyFill="1" applyProtection="1"/>
    <xf numFmtId="4" fontId="1" fillId="2" borderId="2" xfId="0" applyNumberFormat="1" applyFont="1" applyFill="1" applyBorder="1" applyAlignment="1" applyProtection="1">
      <alignment horizontal="center" wrapText="1"/>
    </xf>
    <xf numFmtId="0" fontId="1" fillId="0" borderId="0" xfId="0" applyFont="1" applyFill="1" applyBorder="1" applyAlignment="1" applyProtection="1">
      <alignment horizontal="center"/>
    </xf>
    <xf numFmtId="0" fontId="1" fillId="0" borderId="7" xfId="0" applyFont="1" applyBorder="1" applyAlignment="1" applyProtection="1">
      <alignment vertical="center"/>
    </xf>
    <xf numFmtId="0" fontId="1" fillId="0" borderId="2" xfId="0" applyFont="1" applyBorder="1" applyAlignment="1" applyProtection="1">
      <alignment vertical="center"/>
    </xf>
    <xf numFmtId="4" fontId="2" fillId="0" borderId="7" xfId="0" applyNumberFormat="1" applyFont="1" applyBorder="1" applyAlignment="1" applyProtection="1">
      <alignment vertical="center"/>
      <protection locked="0"/>
    </xf>
    <xf numFmtId="4" fontId="2" fillId="0" borderId="6" xfId="0" applyNumberFormat="1" applyFont="1" applyBorder="1" applyAlignment="1" applyProtection="1">
      <alignment vertical="center"/>
      <protection locked="0"/>
    </xf>
    <xf numFmtId="0" fontId="1" fillId="0" borderId="0" xfId="0" applyFont="1" applyAlignment="1" applyProtection="1">
      <alignment horizontal="left"/>
    </xf>
    <xf numFmtId="4" fontId="2" fillId="0" borderId="0" xfId="0" applyNumberFormat="1" applyFont="1" applyProtection="1"/>
    <xf numFmtId="0" fontId="2" fillId="0" borderId="8" xfId="0" applyFont="1" applyFill="1" applyBorder="1" applyProtection="1"/>
    <xf numFmtId="0" fontId="1" fillId="0" borderId="9" xfId="0" applyFont="1" applyFill="1" applyBorder="1" applyProtection="1"/>
    <xf numFmtId="0" fontId="2" fillId="0" borderId="10" xfId="0" applyFont="1" applyFill="1" applyBorder="1" applyAlignment="1" applyProtection="1">
      <alignment horizontal="right"/>
    </xf>
    <xf numFmtId="0" fontId="2" fillId="4" borderId="8" xfId="0" applyFont="1" applyFill="1" applyBorder="1" applyAlignment="1" applyProtection="1">
      <alignment horizontal="right"/>
    </xf>
    <xf numFmtId="0" fontId="1" fillId="4" borderId="9" xfId="0" applyFont="1" applyFill="1" applyBorder="1" applyAlignment="1" applyProtection="1">
      <alignment wrapText="1"/>
    </xf>
    <xf numFmtId="0" fontId="2" fillId="4" borderId="11" xfId="0" applyFont="1" applyFill="1" applyBorder="1" applyAlignment="1" applyProtection="1">
      <alignment horizontal="right"/>
    </xf>
    <xf numFmtId="0" fontId="1" fillId="4" borderId="3" xfId="0" applyFont="1" applyFill="1" applyBorder="1" applyProtection="1"/>
    <xf numFmtId="0" fontId="2" fillId="3" borderId="11" xfId="0" applyFont="1" applyFill="1" applyBorder="1" applyAlignment="1" applyProtection="1">
      <alignment horizontal="right"/>
    </xf>
    <xf numFmtId="0" fontId="2" fillId="3" borderId="10" xfId="0" applyFont="1" applyFill="1" applyBorder="1" applyAlignment="1" applyProtection="1">
      <alignment horizontal="right"/>
    </xf>
    <xf numFmtId="0" fontId="2" fillId="0" borderId="0" xfId="0" applyNumberFormat="1" applyFont="1" applyProtection="1"/>
    <xf numFmtId="0" fontId="1" fillId="0" borderId="0" xfId="0" applyFont="1" applyFill="1" applyBorder="1" applyProtection="1"/>
    <xf numFmtId="0" fontId="2" fillId="0" borderId="0" xfId="0" applyFont="1" applyAlignment="1" applyProtection="1">
      <alignment horizontal="right"/>
    </xf>
    <xf numFmtId="0" fontId="2" fillId="0" borderId="8" xfId="0" applyFont="1" applyFill="1" applyBorder="1" applyAlignment="1" applyProtection="1">
      <alignment horizontal="right"/>
    </xf>
    <xf numFmtId="0" fontId="1" fillId="4" borderId="9" xfId="0" applyFont="1" applyFill="1" applyBorder="1" applyProtection="1"/>
    <xf numFmtId="0" fontId="2" fillId="0" borderId="12" xfId="0" applyFont="1" applyFill="1" applyBorder="1" applyAlignment="1" applyProtection="1">
      <alignment horizontal="right"/>
    </xf>
    <xf numFmtId="0" fontId="1" fillId="3" borderId="0" xfId="0" applyFont="1" applyFill="1" applyBorder="1" applyAlignment="1" applyProtection="1">
      <alignment horizontal="left"/>
    </xf>
    <xf numFmtId="0" fontId="1" fillId="0" borderId="0" xfId="0" applyNumberFormat="1" applyFont="1" applyProtection="1"/>
    <xf numFmtId="4" fontId="1" fillId="0" borderId="2" xfId="0" applyNumberFormat="1" applyFont="1" applyFill="1" applyBorder="1" applyAlignment="1" applyProtection="1">
      <alignment horizontal="center" vertical="top" wrapText="1"/>
    </xf>
    <xf numFmtId="4" fontId="1" fillId="0" borderId="7" xfId="0" applyNumberFormat="1" applyFont="1" applyFill="1" applyBorder="1" applyAlignment="1" applyProtection="1">
      <alignment horizontal="center" vertical="top" wrapText="1"/>
    </xf>
    <xf numFmtId="4" fontId="1" fillId="2" borderId="6" xfId="0" applyNumberFormat="1" applyFont="1" applyFill="1" applyBorder="1" applyAlignment="1" applyProtection="1">
      <alignment horizontal="right" vertical="top" wrapText="1"/>
    </xf>
    <xf numFmtId="4" fontId="1" fillId="2" borderId="2" xfId="0" applyNumberFormat="1" applyFont="1" applyFill="1" applyBorder="1" applyAlignment="1" applyProtection="1">
      <alignment horizontal="right" vertical="top" wrapText="1"/>
    </xf>
    <xf numFmtId="4" fontId="1" fillId="2" borderId="7" xfId="0" applyNumberFormat="1" applyFont="1" applyFill="1" applyBorder="1" applyAlignment="1" applyProtection="1">
      <alignment horizontal="right" vertical="top" wrapText="1"/>
    </xf>
    <xf numFmtId="4" fontId="1" fillId="2" borderId="4" xfId="0" applyNumberFormat="1" applyFont="1" applyFill="1" applyBorder="1" applyAlignment="1" applyProtection="1">
      <alignment horizontal="right" vertical="top" wrapText="1"/>
    </xf>
    <xf numFmtId="4" fontId="1" fillId="0" borderId="6" xfId="0" applyNumberFormat="1" applyFont="1" applyFill="1" applyBorder="1" applyAlignment="1" applyProtection="1">
      <alignment horizontal="right" vertical="top" wrapText="1"/>
    </xf>
    <xf numFmtId="4" fontId="1" fillId="2" borderId="2" xfId="0" applyNumberFormat="1" applyFont="1" applyFill="1" applyBorder="1" applyAlignment="1" applyProtection="1">
      <alignment horizontal="right"/>
    </xf>
    <xf numFmtId="4" fontId="1" fillId="2" borderId="14" xfId="0" applyNumberFormat="1" applyFont="1" applyFill="1" applyBorder="1" applyAlignment="1" applyProtection="1">
      <alignment vertical="center"/>
    </xf>
    <xf numFmtId="4" fontId="1" fillId="2" borderId="15" xfId="0" applyNumberFormat="1" applyFont="1" applyFill="1" applyBorder="1" applyAlignment="1" applyProtection="1">
      <alignment vertical="center"/>
    </xf>
    <xf numFmtId="4" fontId="1" fillId="2" borderId="16" xfId="0" applyNumberFormat="1" applyFont="1" applyFill="1" applyBorder="1" applyAlignment="1" applyProtection="1">
      <alignment vertical="center"/>
    </xf>
    <xf numFmtId="0" fontId="2" fillId="4" borderId="12" xfId="0" applyFont="1" applyFill="1" applyBorder="1" applyAlignment="1" applyProtection="1">
      <alignment horizontal="right"/>
    </xf>
    <xf numFmtId="0" fontId="1" fillId="4" borderId="13" xfId="0" applyFont="1" applyFill="1" applyBorder="1" applyProtection="1"/>
    <xf numFmtId="0" fontId="2" fillId="0" borderId="6" xfId="0" applyFont="1" applyBorder="1" applyAlignment="1" applyProtection="1">
      <alignment horizontal="left" indent="1"/>
    </xf>
    <xf numFmtId="0" fontId="2" fillId="0" borderId="6" xfId="0" quotePrefix="1" applyFont="1" applyBorder="1" applyAlignment="1" applyProtection="1">
      <alignment horizontal="left" vertical="top" wrapText="1" indent="2"/>
    </xf>
    <xf numFmtId="4" fontId="2" fillId="3" borderId="19" xfId="0" applyNumberFormat="1" applyFont="1" applyFill="1" applyBorder="1" applyProtection="1"/>
    <xf numFmtId="0" fontId="1" fillId="0" borderId="20" xfId="0" applyFont="1" applyFill="1" applyBorder="1" applyAlignment="1" applyProtection="1">
      <alignment vertical="center" wrapText="1"/>
    </xf>
    <xf numFmtId="4" fontId="2" fillId="3" borderId="21" xfId="0" applyNumberFormat="1" applyFont="1" applyFill="1" applyBorder="1" applyProtection="1"/>
    <xf numFmtId="4" fontId="1" fillId="0" borderId="0" xfId="0" applyNumberFormat="1" applyFont="1" applyFill="1" applyBorder="1" applyProtection="1"/>
    <xf numFmtId="0" fontId="1" fillId="0" borderId="4" xfId="0" applyFont="1" applyFill="1" applyBorder="1" applyAlignment="1" applyProtection="1">
      <alignment vertical="center" wrapText="1"/>
    </xf>
    <xf numFmtId="0" fontId="1" fillId="0" borderId="0" xfId="0" applyFont="1" applyFill="1" applyBorder="1" applyAlignment="1" applyProtection="1">
      <alignment vertical="center" wrapText="1"/>
    </xf>
    <xf numFmtId="4" fontId="1" fillId="0" borderId="22" xfId="0" applyNumberFormat="1" applyFont="1" applyFill="1" applyBorder="1" applyProtection="1"/>
    <xf numFmtId="4" fontId="2" fillId="0" borderId="19" xfId="0" applyNumberFormat="1" applyFont="1" applyFill="1" applyBorder="1" applyProtection="1"/>
    <xf numFmtId="4" fontId="1" fillId="0" borderId="22" xfId="0" applyNumberFormat="1" applyFont="1" applyFill="1" applyBorder="1" applyAlignment="1" applyProtection="1"/>
    <xf numFmtId="4" fontId="2" fillId="0" borderId="19" xfId="0" applyNumberFormat="1" applyFont="1" applyFill="1" applyBorder="1" applyAlignment="1" applyProtection="1"/>
    <xf numFmtId="4" fontId="2" fillId="0" borderId="23" xfId="0" applyNumberFormat="1" applyFont="1" applyFill="1" applyBorder="1" applyProtection="1"/>
    <xf numFmtId="4" fontId="2" fillId="0" borderId="24" xfId="0" applyNumberFormat="1" applyFont="1" applyFill="1" applyBorder="1" applyProtection="1"/>
    <xf numFmtId="0" fontId="1" fillId="0" borderId="0" xfId="0" applyFont="1" applyProtection="1"/>
    <xf numFmtId="0" fontId="2" fillId="3" borderId="25" xfId="0" applyFont="1" applyFill="1" applyBorder="1" applyAlignment="1" applyProtection="1">
      <alignment horizontal="right"/>
    </xf>
    <xf numFmtId="0" fontId="2" fillId="3" borderId="26" xfId="0" applyFont="1" applyFill="1" applyBorder="1" applyAlignment="1" applyProtection="1">
      <alignment horizontal="right"/>
    </xf>
    <xf numFmtId="0" fontId="1" fillId="2" borderId="27" xfId="0" applyFont="1" applyFill="1" applyBorder="1" applyAlignment="1" applyProtection="1"/>
    <xf numFmtId="0" fontId="1" fillId="2" borderId="28" xfId="0" applyFont="1" applyFill="1" applyBorder="1" applyAlignment="1" applyProtection="1"/>
    <xf numFmtId="0" fontId="1" fillId="2" borderId="20" xfId="0" applyFont="1" applyFill="1" applyBorder="1" applyProtection="1"/>
    <xf numFmtId="0" fontId="1" fillId="2" borderId="26" xfId="0" applyFont="1" applyFill="1" applyBorder="1" applyAlignment="1" applyProtection="1">
      <alignment horizontal="right"/>
    </xf>
    <xf numFmtId="0" fontId="2" fillId="2" borderId="30" xfId="0" applyFont="1" applyFill="1" applyBorder="1" applyAlignment="1" applyProtection="1">
      <alignment horizontal="right"/>
    </xf>
    <xf numFmtId="4" fontId="1" fillId="4" borderId="31" xfId="0" applyNumberFormat="1" applyFont="1" applyFill="1" applyBorder="1" applyProtection="1"/>
    <xf numFmtId="4" fontId="1" fillId="4" borderId="32" xfId="0" applyNumberFormat="1" applyFont="1" applyFill="1" applyBorder="1" applyProtection="1"/>
    <xf numFmtId="4" fontId="1" fillId="3" borderId="33" xfId="0" applyNumberFormat="1" applyFont="1" applyFill="1" applyBorder="1" applyProtection="1"/>
    <xf numFmtId="4" fontId="2" fillId="3" borderId="34" xfId="0" applyNumberFormat="1" applyFont="1" applyFill="1" applyBorder="1" applyProtection="1"/>
    <xf numFmtId="4" fontId="2" fillId="3" borderId="35" xfId="0" applyNumberFormat="1" applyFont="1" applyFill="1" applyBorder="1" applyProtection="1"/>
    <xf numFmtId="4" fontId="1" fillId="3" borderId="32" xfId="0" applyNumberFormat="1" applyFont="1" applyFill="1" applyBorder="1" applyProtection="1"/>
    <xf numFmtId="4" fontId="1" fillId="4" borderId="9" xfId="0" applyNumberFormat="1" applyFont="1" applyFill="1" applyBorder="1" applyProtection="1"/>
    <xf numFmtId="0" fontId="1" fillId="3" borderId="36" xfId="0" applyFont="1" applyFill="1" applyBorder="1" applyProtection="1"/>
    <xf numFmtId="4" fontId="2" fillId="3" borderId="0" xfId="0" applyNumberFormat="1" applyFont="1" applyFill="1" applyBorder="1" applyProtection="1"/>
    <xf numFmtId="4" fontId="2" fillId="3" borderId="3" xfId="0" applyNumberFormat="1" applyFont="1" applyFill="1" applyBorder="1" applyProtection="1"/>
    <xf numFmtId="0" fontId="1" fillId="3" borderId="20" xfId="0" applyFont="1" applyFill="1" applyBorder="1" applyProtection="1"/>
    <xf numFmtId="4" fontId="1" fillId="3" borderId="35" xfId="0" applyNumberFormat="1" applyFont="1" applyFill="1" applyBorder="1" applyAlignment="1" applyProtection="1"/>
    <xf numFmtId="4" fontId="2" fillId="3" borderId="34" xfId="0" applyNumberFormat="1" applyFont="1" applyFill="1" applyBorder="1" applyAlignment="1" applyProtection="1"/>
    <xf numFmtId="4" fontId="2" fillId="3" borderId="35" xfId="0" applyNumberFormat="1" applyFont="1" applyFill="1" applyBorder="1" applyAlignment="1" applyProtection="1"/>
    <xf numFmtId="4" fontId="1" fillId="3" borderId="3" xfId="0" applyNumberFormat="1" applyFont="1" applyFill="1" applyBorder="1" applyAlignment="1" applyProtection="1"/>
    <xf numFmtId="4" fontId="2" fillId="3" borderId="0" xfId="0" applyNumberFormat="1" applyFont="1" applyFill="1" applyBorder="1" applyAlignment="1" applyProtection="1"/>
    <xf numFmtId="4" fontId="2" fillId="3" borderId="3" xfId="0" applyNumberFormat="1" applyFont="1" applyFill="1" applyBorder="1" applyAlignment="1" applyProtection="1"/>
    <xf numFmtId="0" fontId="2" fillId="2" borderId="38" xfId="0" applyFont="1" applyFill="1" applyBorder="1" applyAlignment="1" applyProtection="1">
      <alignment horizontal="right"/>
    </xf>
    <xf numFmtId="0" fontId="1" fillId="4" borderId="39" xfId="0" applyFont="1" applyFill="1" applyBorder="1" applyProtection="1"/>
    <xf numFmtId="0" fontId="2" fillId="3" borderId="20" xfId="0" applyFont="1" applyFill="1" applyBorder="1" applyAlignment="1" applyProtection="1">
      <alignment horizontal="left" indent="2"/>
    </xf>
    <xf numFmtId="4" fontId="2" fillId="3" borderId="20" xfId="0" applyNumberFormat="1" applyFont="1" applyFill="1" applyBorder="1" applyProtection="1"/>
    <xf numFmtId="0" fontId="2" fillId="3" borderId="32" xfId="0" applyFont="1" applyFill="1" applyBorder="1" applyAlignment="1" applyProtection="1">
      <alignment horizontal="left" indent="2"/>
    </xf>
    <xf numFmtId="4" fontId="2" fillId="3" borderId="32" xfId="0" applyNumberFormat="1" applyFont="1" applyFill="1" applyBorder="1" applyProtection="1"/>
    <xf numFmtId="4" fontId="1" fillId="3" borderId="20" xfId="0" applyNumberFormat="1" applyFont="1" applyFill="1" applyBorder="1" applyAlignment="1" applyProtection="1"/>
    <xf numFmtId="4" fontId="1" fillId="3" borderId="32" xfId="0" applyNumberFormat="1" applyFont="1" applyFill="1" applyBorder="1" applyAlignment="1" applyProtection="1"/>
    <xf numFmtId="0" fontId="1" fillId="2" borderId="36" xfId="0" applyFont="1" applyFill="1" applyBorder="1" applyProtection="1"/>
    <xf numFmtId="4" fontId="1" fillId="2" borderId="32" xfId="0" applyNumberFormat="1" applyFont="1" applyFill="1" applyBorder="1" applyProtection="1"/>
    <xf numFmtId="0" fontId="1" fillId="2" borderId="25" xfId="0" quotePrefix="1" applyFont="1" applyFill="1" applyBorder="1" applyAlignment="1" applyProtection="1">
      <alignment horizontal="right"/>
    </xf>
    <xf numFmtId="2" fontId="1" fillId="2" borderId="36" xfId="0" applyNumberFormat="1" applyFont="1" applyFill="1" applyBorder="1" applyProtection="1"/>
    <xf numFmtId="4" fontId="1" fillId="2" borderId="33" xfId="0" applyNumberFormat="1" applyFont="1" applyFill="1" applyBorder="1" applyProtection="1"/>
    <xf numFmtId="4" fontId="1" fillId="3" borderId="21" xfId="0" applyNumberFormat="1" applyFont="1" applyFill="1" applyBorder="1" applyAlignment="1" applyProtection="1"/>
    <xf numFmtId="4" fontId="2" fillId="3" borderId="19" xfId="0" applyNumberFormat="1" applyFont="1" applyFill="1" applyBorder="1" applyAlignment="1" applyProtection="1"/>
    <xf numFmtId="4" fontId="2" fillId="3" borderId="21" xfId="0" applyNumberFormat="1" applyFont="1" applyFill="1" applyBorder="1" applyAlignment="1" applyProtection="1"/>
    <xf numFmtId="4" fontId="1" fillId="4" borderId="22" xfId="0" applyNumberFormat="1" applyFont="1" applyFill="1" applyBorder="1" applyProtection="1"/>
    <xf numFmtId="4" fontId="1" fillId="4" borderId="40" xfId="0" applyNumberFormat="1" applyFont="1" applyFill="1" applyBorder="1" applyProtection="1"/>
    <xf numFmtId="4" fontId="1" fillId="3" borderId="23" xfId="0" applyNumberFormat="1" applyFont="1" applyFill="1" applyBorder="1" applyProtection="1"/>
    <xf numFmtId="4" fontId="1" fillId="3" borderId="40" xfId="0" applyNumberFormat="1" applyFont="1" applyFill="1" applyBorder="1" applyProtection="1"/>
    <xf numFmtId="4" fontId="1" fillId="4" borderId="37" xfId="0" applyNumberFormat="1" applyFont="1" applyFill="1" applyBorder="1" applyProtection="1"/>
    <xf numFmtId="4" fontId="1" fillId="2" borderId="40" xfId="0" applyNumberFormat="1" applyFont="1" applyFill="1" applyBorder="1" applyProtection="1"/>
    <xf numFmtId="4" fontId="1" fillId="2" borderId="41" xfId="0" applyNumberFormat="1" applyFont="1" applyFill="1" applyBorder="1" applyProtection="1"/>
    <xf numFmtId="0" fontId="2" fillId="0" borderId="0" xfId="0" applyFont="1" applyFill="1" applyBorder="1" applyAlignment="1" applyProtection="1">
      <alignment horizontal="left" vertical="top" wrapText="1" indent="1"/>
    </xf>
    <xf numFmtId="0" fontId="2" fillId="3" borderId="0" xfId="0" applyFont="1" applyFill="1" applyBorder="1" applyAlignment="1" applyProtection="1">
      <alignment horizontal="left" vertical="top" wrapText="1" indent="2"/>
    </xf>
    <xf numFmtId="0" fontId="2" fillId="3" borderId="3" xfId="0" applyFont="1" applyFill="1" applyBorder="1" applyAlignment="1" applyProtection="1">
      <alignment horizontal="left" vertical="top" wrapText="1" indent="2"/>
    </xf>
    <xf numFmtId="0" fontId="2" fillId="0" borderId="0" xfId="0" applyFont="1" applyFill="1" applyBorder="1" applyAlignment="1" applyProtection="1">
      <alignment horizontal="left" vertical="top" wrapText="1" indent="3"/>
    </xf>
    <xf numFmtId="0" fontId="2" fillId="0" borderId="29" xfId="0" applyFont="1" applyFill="1" applyBorder="1" applyAlignment="1" applyProtection="1">
      <alignment horizontal="left" vertical="top" wrapText="1" indent="1"/>
    </xf>
    <xf numFmtId="0" fontId="2" fillId="3" borderId="0" xfId="0" applyFont="1" applyFill="1" applyBorder="1" applyAlignment="1" applyProtection="1">
      <alignment horizontal="left" vertical="top" wrapText="1" indent="1"/>
    </xf>
    <xf numFmtId="0" fontId="2" fillId="3" borderId="3" xfId="0" applyFont="1" applyFill="1" applyBorder="1" applyAlignment="1" applyProtection="1">
      <alignment horizontal="left" vertical="top" wrapText="1" indent="1"/>
    </xf>
    <xf numFmtId="0" fontId="2" fillId="0" borderId="0" xfId="0" applyFont="1" applyFill="1" applyBorder="1" applyAlignment="1" applyProtection="1">
      <alignment horizontal="left" indent="1"/>
    </xf>
    <xf numFmtId="4" fontId="1" fillId="3" borderId="19" xfId="0" applyNumberFormat="1" applyFont="1" applyFill="1" applyBorder="1" applyProtection="1"/>
    <xf numFmtId="0" fontId="1" fillId="3" borderId="20" xfId="0" applyFont="1" applyFill="1" applyBorder="1" applyAlignment="1" applyProtection="1">
      <alignment horizontal="left" indent="2"/>
    </xf>
    <xf numFmtId="0" fontId="1" fillId="3" borderId="32" xfId="0" applyFont="1" applyFill="1" applyBorder="1" applyAlignment="1" applyProtection="1">
      <alignment horizontal="left" indent="2"/>
    </xf>
    <xf numFmtId="0" fontId="1" fillId="3" borderId="0" xfId="0" applyFont="1" applyFill="1" applyBorder="1" applyProtection="1"/>
    <xf numFmtId="4" fontId="2" fillId="3" borderId="19" xfId="0" quotePrefix="1" applyNumberFormat="1" applyFont="1" applyFill="1" applyBorder="1" applyProtection="1"/>
    <xf numFmtId="4" fontId="2" fillId="3" borderId="34" xfId="0" quotePrefix="1" applyNumberFormat="1" applyFont="1" applyFill="1" applyBorder="1" applyProtection="1"/>
    <xf numFmtId="0" fontId="2" fillId="0" borderId="5" xfId="0" applyFont="1" applyBorder="1" applyProtection="1"/>
    <xf numFmtId="0" fontId="1" fillId="2" borderId="26" xfId="0" quotePrefix="1" applyFont="1" applyFill="1" applyBorder="1" applyAlignment="1" applyProtection="1">
      <alignment horizontal="right"/>
    </xf>
    <xf numFmtId="0" fontId="1" fillId="0" borderId="13" xfId="0" applyFont="1" applyFill="1" applyBorder="1" applyAlignment="1" applyProtection="1">
      <alignment horizontal="left"/>
    </xf>
    <xf numFmtId="0" fontId="1" fillId="3" borderId="20" xfId="0" applyFont="1" applyFill="1" applyBorder="1" applyAlignment="1" applyProtection="1">
      <alignment horizontal="left"/>
    </xf>
    <xf numFmtId="0" fontId="1" fillId="2" borderId="3" xfId="0" applyFont="1" applyFill="1" applyBorder="1" applyProtection="1"/>
    <xf numFmtId="0" fontId="1" fillId="2" borderId="35" xfId="0" applyFont="1" applyFill="1" applyBorder="1" applyProtection="1"/>
    <xf numFmtId="4" fontId="1" fillId="2" borderId="20" xfId="0" applyNumberFormat="1" applyFont="1" applyFill="1" applyBorder="1" applyProtection="1"/>
    <xf numFmtId="4" fontId="2" fillId="0" borderId="0" xfId="0" applyNumberFormat="1" applyFont="1" applyFill="1" applyBorder="1" applyProtection="1"/>
    <xf numFmtId="0" fontId="2" fillId="0" borderId="0" xfId="0" applyFont="1" applyAlignment="1" applyProtection="1">
      <alignment horizontal="center"/>
    </xf>
    <xf numFmtId="0" fontId="2" fillId="0" borderId="7" xfId="0" applyFont="1" applyBorder="1" applyProtection="1"/>
    <xf numFmtId="0" fontId="2" fillId="0" borderId="6" xfId="0" applyFont="1" applyBorder="1" applyProtection="1"/>
    <xf numFmtId="4" fontId="2" fillId="0" borderId="0" xfId="0" applyNumberFormat="1" applyFont="1" applyBorder="1" applyProtection="1"/>
    <xf numFmtId="0" fontId="2" fillId="0" borderId="6" xfId="0" applyFont="1" applyBorder="1" applyAlignment="1" applyProtection="1">
      <alignment horizontal="left" vertical="top" wrapText="1" indent="2"/>
    </xf>
    <xf numFmtId="0" fontId="2" fillId="0" borderId="14" xfId="0" applyFont="1" applyBorder="1" applyProtection="1"/>
    <xf numFmtId="0" fontId="1" fillId="0" borderId="4" xfId="0" applyFont="1" applyBorder="1" applyProtection="1"/>
    <xf numFmtId="0" fontId="2" fillId="0" borderId="18" xfId="0" applyFont="1" applyBorder="1" applyProtection="1"/>
    <xf numFmtId="0" fontId="2" fillId="0" borderId="4" xfId="0" applyFont="1" applyFill="1" applyBorder="1" applyAlignment="1" applyProtection="1">
      <alignment horizontal="left" indent="1"/>
    </xf>
    <xf numFmtId="0" fontId="2" fillId="0" borderId="4" xfId="0" applyFont="1" applyBorder="1" applyAlignment="1" applyProtection="1">
      <alignment horizontal="left" indent="1"/>
    </xf>
    <xf numFmtId="0" fontId="2" fillId="0" borderId="4" xfId="0" applyFont="1" applyBorder="1" applyProtection="1"/>
    <xf numFmtId="0" fontId="2" fillId="0" borderId="43" xfId="0" applyFont="1" applyBorder="1" applyProtection="1"/>
    <xf numFmtId="0" fontId="2" fillId="0" borderId="7" xfId="0" applyFont="1" applyBorder="1" applyAlignment="1" applyProtection="1">
      <alignment horizontal="left" vertical="center" indent="1"/>
    </xf>
    <xf numFmtId="0" fontId="2" fillId="0" borderId="6" xfId="0" applyFont="1" applyBorder="1" applyAlignment="1" applyProtection="1">
      <alignment horizontal="left" vertical="center" indent="1"/>
    </xf>
    <xf numFmtId="0" fontId="1" fillId="0" borderId="14" xfId="0" applyFont="1" applyBorder="1" applyAlignment="1" applyProtection="1">
      <alignment horizontal="left" vertical="center" indent="1"/>
    </xf>
    <xf numFmtId="0" fontId="2" fillId="0" borderId="6" xfId="0" applyFont="1" applyBorder="1" applyAlignment="1" applyProtection="1">
      <alignment horizontal="left" vertical="center" wrapText="1" indent="1"/>
    </xf>
    <xf numFmtId="0" fontId="1" fillId="0" borderId="15" xfId="0" applyFont="1" applyBorder="1" applyAlignment="1" applyProtection="1">
      <alignment horizontal="left" vertical="center" indent="2"/>
    </xf>
    <xf numFmtId="0" fontId="1" fillId="0" borderId="16" xfId="0" applyFont="1" applyBorder="1" applyAlignment="1" applyProtection="1">
      <alignment horizontal="left" vertical="center" indent="2"/>
    </xf>
    <xf numFmtId="0" fontId="1" fillId="0" borderId="14" xfId="0" applyFont="1" applyBorder="1" applyAlignment="1" applyProtection="1">
      <alignment horizontal="left" vertical="center" indent="2"/>
    </xf>
    <xf numFmtId="0" fontId="2" fillId="0" borderId="44" xfId="0" applyFont="1" applyBorder="1" applyAlignment="1" applyProtection="1">
      <alignment horizontal="left" indent="1"/>
    </xf>
    <xf numFmtId="0" fontId="2" fillId="0" borderId="45" xfId="0" applyFont="1" applyBorder="1" applyProtection="1"/>
    <xf numFmtId="0" fontId="2" fillId="0" borderId="17" xfId="0" applyFont="1" applyBorder="1" applyProtection="1"/>
    <xf numFmtId="0" fontId="2" fillId="0" borderId="44" xfId="0" applyFont="1" applyBorder="1" applyProtection="1"/>
    <xf numFmtId="4" fontId="1" fillId="3" borderId="13" xfId="0" applyNumberFormat="1" applyFont="1" applyFill="1" applyBorder="1" applyAlignment="1" applyProtection="1"/>
    <xf numFmtId="4" fontId="1" fillId="3" borderId="37" xfId="0" applyNumberFormat="1" applyFont="1" applyFill="1" applyBorder="1" applyAlignment="1" applyProtection="1"/>
    <xf numFmtId="4" fontId="1" fillId="3" borderId="39" xfId="0" applyNumberFormat="1" applyFont="1" applyFill="1" applyBorder="1" applyAlignment="1" applyProtection="1"/>
    <xf numFmtId="0" fontId="2" fillId="3" borderId="12" xfId="0" applyFont="1" applyFill="1" applyBorder="1" applyAlignment="1" applyProtection="1">
      <alignment horizontal="right" vertical="top"/>
    </xf>
    <xf numFmtId="0" fontId="2" fillId="3" borderId="10" xfId="0" applyFont="1" applyFill="1" applyBorder="1" applyAlignment="1" applyProtection="1">
      <alignment horizontal="right" vertical="top"/>
    </xf>
    <xf numFmtId="0" fontId="1" fillId="0" borderId="2" xfId="0" applyFont="1" applyFill="1" applyBorder="1" applyProtection="1"/>
    <xf numFmtId="0" fontId="1" fillId="0" borderId="1" xfId="0" applyFont="1" applyFill="1" applyBorder="1" applyAlignment="1" applyProtection="1">
      <alignment wrapText="1"/>
    </xf>
    <xf numFmtId="0" fontId="2" fillId="3" borderId="26" xfId="0" applyFont="1" applyFill="1" applyBorder="1" applyAlignment="1" applyProtection="1">
      <alignment horizontal="right" vertical="top"/>
    </xf>
    <xf numFmtId="0" fontId="1" fillId="3" borderId="0" xfId="0" applyFont="1" applyFill="1" applyBorder="1" applyAlignment="1" applyProtection="1"/>
    <xf numFmtId="4" fontId="1" fillId="2" borderId="21" xfId="0" applyNumberFormat="1" applyFont="1" applyFill="1" applyBorder="1" applyProtection="1"/>
    <xf numFmtId="0" fontId="1" fillId="0" borderId="45" xfId="0" quotePrefix="1" applyFont="1" applyBorder="1" applyAlignment="1" applyProtection="1">
      <alignment wrapText="1"/>
    </xf>
    <xf numFmtId="0" fontId="1" fillId="0" borderId="4" xfId="0" applyFont="1" applyBorder="1" applyAlignment="1" applyProtection="1">
      <alignment wrapText="1"/>
    </xf>
    <xf numFmtId="0" fontId="1" fillId="3" borderId="3" xfId="0" applyFont="1" applyFill="1" applyBorder="1" applyProtection="1"/>
    <xf numFmtId="0" fontId="1" fillId="3" borderId="3" xfId="0" applyFont="1" applyFill="1" applyBorder="1" applyAlignment="1" applyProtection="1">
      <alignment wrapText="1"/>
    </xf>
    <xf numFmtId="0" fontId="2" fillId="0" borderId="36" xfId="0" quotePrefix="1" applyFont="1" applyFill="1" applyBorder="1" applyAlignment="1" applyProtection="1"/>
    <xf numFmtId="0" fontId="2" fillId="0" borderId="5" xfId="0" applyFont="1" applyBorder="1" applyAlignment="1" applyProtection="1">
      <alignment wrapText="1"/>
    </xf>
    <xf numFmtId="0" fontId="2" fillId="0" borderId="18" xfId="0" applyFont="1" applyBorder="1" applyAlignment="1" applyProtection="1">
      <alignment horizontal="left" indent="1"/>
    </xf>
    <xf numFmtId="0" fontId="2" fillId="0" borderId="43" xfId="0" applyFont="1" applyBorder="1" applyAlignment="1" applyProtection="1">
      <alignment horizontal="left" indent="1"/>
    </xf>
    <xf numFmtId="0" fontId="2" fillId="0" borderId="42" xfId="0" applyFont="1" applyFill="1" applyBorder="1" applyAlignment="1" applyProtection="1">
      <alignment horizontal="right"/>
    </xf>
    <xf numFmtId="0" fontId="0" fillId="0" borderId="0" xfId="0" applyProtection="1"/>
    <xf numFmtId="0" fontId="6" fillId="0" borderId="0" xfId="0" applyFont="1" applyAlignment="1" applyProtection="1">
      <alignment horizontal="right"/>
    </xf>
    <xf numFmtId="0" fontId="1" fillId="0" borderId="0" xfId="0" applyFont="1" applyAlignment="1" applyProtection="1">
      <alignment horizontal="justify"/>
    </xf>
    <xf numFmtId="0" fontId="1" fillId="0" borderId="0" xfId="0" applyNumberFormat="1" applyFont="1" applyAlignment="1" applyProtection="1">
      <alignment horizontal="justify" wrapText="1"/>
    </xf>
    <xf numFmtId="0" fontId="1" fillId="0" borderId="0" xfId="0" applyFont="1" applyAlignment="1" applyProtection="1">
      <alignment horizontal="justify" wrapText="1"/>
    </xf>
    <xf numFmtId="0" fontId="2" fillId="0" borderId="0" xfId="0" applyFont="1" applyAlignment="1" applyProtection="1">
      <alignment horizontal="justify" wrapText="1"/>
    </xf>
    <xf numFmtId="0" fontId="2" fillId="0" borderId="0" xfId="0" applyNumberFormat="1" applyFont="1" applyAlignment="1" applyProtection="1">
      <alignment horizontal="justify" wrapText="1"/>
    </xf>
    <xf numFmtId="0" fontId="1" fillId="0" borderId="45" xfId="0" applyFont="1" applyBorder="1" applyProtection="1"/>
    <xf numFmtId="4" fontId="2" fillId="0" borderId="5" xfId="0" applyNumberFormat="1" applyFont="1" applyBorder="1" applyProtection="1">
      <protection locked="0"/>
    </xf>
    <xf numFmtId="0" fontId="2" fillId="0" borderId="0" xfId="0" applyFont="1" applyFill="1" applyAlignment="1" applyProtection="1">
      <alignment horizontal="right"/>
    </xf>
    <xf numFmtId="4" fontId="1" fillId="2" borderId="46" xfId="0" applyNumberFormat="1" applyFont="1" applyFill="1" applyBorder="1" applyProtection="1"/>
    <xf numFmtId="4" fontId="1" fillId="2" borderId="46" xfId="0" applyNumberFormat="1" applyFont="1" applyFill="1" applyBorder="1" applyAlignment="1" applyProtection="1"/>
    <xf numFmtId="4" fontId="1" fillId="2" borderId="47" xfId="0" applyNumberFormat="1" applyFont="1" applyFill="1" applyBorder="1" applyAlignment="1" applyProtection="1"/>
    <xf numFmtId="0" fontId="1" fillId="0" borderId="0" xfId="0" applyFont="1" applyAlignment="1" applyProtection="1">
      <alignment horizontal="right"/>
    </xf>
    <xf numFmtId="0" fontId="2" fillId="0" borderId="0" xfId="0" applyFont="1" applyAlignment="1" applyProtection="1">
      <alignment horizontal="justify"/>
    </xf>
    <xf numFmtId="0" fontId="7" fillId="0" borderId="0" xfId="1" applyFont="1" applyAlignment="1" applyProtection="1">
      <alignment horizontal="justify" wrapText="1"/>
    </xf>
    <xf numFmtId="0" fontId="2" fillId="0" borderId="0" xfId="0" applyFont="1" applyProtection="1">
      <protection locked="0"/>
    </xf>
    <xf numFmtId="0" fontId="2" fillId="0" borderId="44" xfId="0" applyFont="1" applyFill="1" applyBorder="1" applyAlignment="1" applyProtection="1">
      <alignment horizontal="left" wrapText="1" indent="1"/>
    </xf>
    <xf numFmtId="0" fontId="2" fillId="0" borderId="4" xfId="0" applyFont="1" applyBorder="1" applyAlignment="1" applyProtection="1">
      <alignment horizontal="left" wrapText="1" indent="1"/>
    </xf>
    <xf numFmtId="0" fontId="2" fillId="0" borderId="0" xfId="0" applyFont="1" applyBorder="1" applyAlignment="1" applyProtection="1">
      <alignment horizontal="left" vertical="top" wrapText="1" indent="2"/>
    </xf>
    <xf numFmtId="0" fontId="2" fillId="0" borderId="14" xfId="0" applyFont="1" applyBorder="1" applyAlignment="1" applyProtection="1">
      <alignment horizontal="left" vertical="top" wrapText="1" indent="2"/>
    </xf>
    <xf numFmtId="0" fontId="2" fillId="5" borderId="6" xfId="0" applyFont="1" applyFill="1" applyBorder="1" applyProtection="1"/>
    <xf numFmtId="4" fontId="1" fillId="5" borderId="6" xfId="0" applyNumberFormat="1" applyFont="1" applyFill="1" applyBorder="1" applyProtection="1"/>
    <xf numFmtId="0" fontId="1" fillId="5" borderId="6" xfId="0" applyFont="1" applyFill="1" applyBorder="1" applyAlignment="1" applyProtection="1">
      <alignment horizontal="center"/>
    </xf>
    <xf numFmtId="0" fontId="1" fillId="5" borderId="5" xfId="0" applyFont="1" applyFill="1" applyBorder="1" applyAlignment="1" applyProtection="1">
      <alignment horizontal="center"/>
    </xf>
    <xf numFmtId="4" fontId="2" fillId="5" borderId="18" xfId="0" applyNumberFormat="1" applyFont="1" applyFill="1" applyBorder="1" applyProtection="1"/>
    <xf numFmtId="4" fontId="1" fillId="5" borderId="18" xfId="0" applyNumberFormat="1" applyFont="1" applyFill="1" applyBorder="1" applyProtection="1"/>
    <xf numFmtId="0" fontId="2" fillId="5" borderId="7" xfId="0" applyFont="1" applyFill="1" applyBorder="1" applyProtection="1"/>
    <xf numFmtId="0" fontId="2" fillId="5" borderId="17" xfId="0" applyFont="1" applyFill="1" applyBorder="1" applyProtection="1"/>
    <xf numFmtId="0" fontId="2" fillId="0" borderId="6" xfId="0" applyFont="1" applyFill="1" applyBorder="1" applyProtection="1"/>
    <xf numFmtId="0" fontId="1" fillId="0" borderId="6" xfId="0" applyFont="1" applyFill="1" applyBorder="1" applyAlignment="1" applyProtection="1"/>
    <xf numFmtId="0" fontId="8" fillId="0" borderId="6" xfId="0" applyFont="1" applyFill="1" applyBorder="1" applyProtection="1"/>
    <xf numFmtId="0" fontId="8" fillId="0" borderId="14" xfId="0" applyFont="1" applyFill="1" applyBorder="1" applyProtection="1"/>
    <xf numFmtId="0" fontId="1" fillId="0" borderId="1" xfId="0" applyFont="1" applyBorder="1" applyProtection="1"/>
    <xf numFmtId="0" fontId="9" fillId="0" borderId="4" xfId="0" applyFont="1" applyBorder="1" applyAlignment="1" applyProtection="1">
      <alignment horizontal="left" vertical="top" wrapText="1" indent="1"/>
    </xf>
    <xf numFmtId="0" fontId="2" fillId="0" borderId="18" xfId="0" applyFont="1" applyFill="1" applyBorder="1" applyAlignment="1" applyProtection="1"/>
    <xf numFmtId="0" fontId="8" fillId="0" borderId="18" xfId="0" applyFont="1" applyFill="1" applyBorder="1" applyProtection="1"/>
    <xf numFmtId="4" fontId="1" fillId="0" borderId="43" xfId="0" applyNumberFormat="1" applyFont="1" applyFill="1" applyBorder="1" applyAlignment="1" applyProtection="1">
      <alignment horizontal="center" vertical="center" wrapText="1"/>
    </xf>
    <xf numFmtId="4" fontId="1" fillId="5" borderId="2" xfId="0" applyNumberFormat="1" applyFont="1" applyFill="1" applyBorder="1" applyProtection="1"/>
    <xf numFmtId="0" fontId="8" fillId="0" borderId="0" xfId="0" applyFont="1" applyFill="1" applyBorder="1" applyProtection="1"/>
    <xf numFmtId="0" fontId="1" fillId="0" borderId="0" xfId="0" applyFont="1" applyBorder="1" applyAlignment="1" applyProtection="1">
      <alignment horizontal="center"/>
    </xf>
    <xf numFmtId="0" fontId="2" fillId="6" borderId="3" xfId="0" applyFont="1" applyFill="1" applyBorder="1" applyAlignment="1" applyProtection="1">
      <alignment horizontal="left" vertical="top" wrapText="1" indent="1"/>
    </xf>
    <xf numFmtId="0" fontId="2" fillId="6" borderId="11" xfId="0" applyFont="1" applyFill="1" applyBorder="1" applyAlignment="1" applyProtection="1">
      <alignment horizontal="right"/>
    </xf>
    <xf numFmtId="4" fontId="10" fillId="0" borderId="6" xfId="0" applyNumberFormat="1" applyFont="1" applyFill="1" applyBorder="1" applyAlignment="1" applyProtection="1">
      <alignment horizontal="center" vertical="top" wrapText="1"/>
    </xf>
    <xf numFmtId="0" fontId="1" fillId="0" borderId="7" xfId="0" applyFont="1" applyFill="1" applyBorder="1" applyAlignment="1" applyProtection="1">
      <alignment horizontal="center"/>
    </xf>
    <xf numFmtId="4" fontId="1" fillId="2" borderId="7" xfId="0" applyNumberFormat="1" applyFont="1" applyFill="1" applyBorder="1" applyAlignment="1" applyProtection="1">
      <alignment horizontal="center" vertical="top" wrapText="1"/>
    </xf>
    <xf numFmtId="4" fontId="1" fillId="2" borderId="17" xfId="0" applyNumberFormat="1" applyFont="1" applyFill="1" applyBorder="1" applyAlignment="1" applyProtection="1">
      <alignment horizontal="center" vertical="top" wrapText="1"/>
    </xf>
    <xf numFmtId="0" fontId="2" fillId="0" borderId="18" xfId="0" applyFont="1" applyFill="1" applyBorder="1" applyProtection="1"/>
    <xf numFmtId="0" fontId="8" fillId="0" borderId="0" xfId="0" applyFont="1" applyProtection="1"/>
    <xf numFmtId="0" fontId="2" fillId="0" borderId="7" xfId="0" applyFont="1" applyFill="1" applyBorder="1" applyProtection="1"/>
    <xf numFmtId="4" fontId="2" fillId="0" borderId="6" xfId="0" applyNumberFormat="1" applyFont="1" applyFill="1" applyBorder="1" applyProtection="1">
      <protection locked="0"/>
    </xf>
    <xf numFmtId="4" fontId="1" fillId="0" borderId="37" xfId="0" applyNumberFormat="1" applyFont="1" applyFill="1" applyBorder="1" applyProtection="1"/>
    <xf numFmtId="0" fontId="2" fillId="0" borderId="37" xfId="0" applyFont="1" applyFill="1" applyBorder="1" applyAlignment="1" applyProtection="1">
      <alignment horizontal="left" indent="2"/>
    </xf>
    <xf numFmtId="0" fontId="2" fillId="5" borderId="14" xfId="0" applyFont="1" applyFill="1" applyBorder="1" applyProtection="1"/>
    <xf numFmtId="4" fontId="2" fillId="0" borderId="2" xfId="0" applyNumberFormat="1" applyFont="1" applyBorder="1" applyProtection="1"/>
    <xf numFmtId="4" fontId="2" fillId="0" borderId="5" xfId="0" applyNumberFormat="1" applyFont="1" applyBorder="1" applyProtection="1"/>
    <xf numFmtId="4" fontId="1" fillId="2" borderId="18" xfId="0" applyNumberFormat="1" applyFont="1" applyFill="1" applyBorder="1" applyAlignment="1" applyProtection="1">
      <alignment horizontal="center" vertical="top" wrapText="1"/>
    </xf>
    <xf numFmtId="0" fontId="1" fillId="0" borderId="2" xfId="0" applyFont="1" applyBorder="1" applyAlignment="1" applyProtection="1">
      <alignment vertical="top" wrapText="1"/>
    </xf>
    <xf numFmtId="4" fontId="1" fillId="4" borderId="21" xfId="0" applyNumberFormat="1" applyFont="1" applyFill="1" applyBorder="1" applyProtection="1"/>
    <xf numFmtId="14" fontId="1" fillId="0" borderId="37" xfId="0" quotePrefix="1" applyNumberFormat="1" applyFont="1" applyBorder="1" applyAlignment="1" applyProtection="1">
      <alignment horizontal="right" vertical="center"/>
    </xf>
    <xf numFmtId="14" fontId="1" fillId="0" borderId="37" xfId="0" applyNumberFormat="1" applyFont="1" applyBorder="1" applyAlignment="1" applyProtection="1">
      <alignment horizontal="right" vertical="center"/>
    </xf>
    <xf numFmtId="4" fontId="8" fillId="3" borderId="0" xfId="0" applyNumberFormat="1" applyFont="1" applyFill="1" applyBorder="1" applyProtection="1"/>
    <xf numFmtId="0" fontId="1" fillId="0" borderId="48" xfId="0" applyFont="1" applyBorder="1" applyAlignment="1" applyProtection="1">
      <alignment horizontal="justify" wrapText="1"/>
    </xf>
    <xf numFmtId="0" fontId="2" fillId="0" borderId="49" xfId="0" applyFont="1" applyBorder="1" applyAlignment="1" applyProtection="1">
      <alignment horizontal="justify" wrapText="1"/>
    </xf>
    <xf numFmtId="0" fontId="2" fillId="0" borderId="49" xfId="0" applyFont="1" applyBorder="1" applyAlignment="1" applyProtection="1">
      <alignment horizontal="justify"/>
    </xf>
    <xf numFmtId="0" fontId="2" fillId="0" borderId="49" xfId="0" applyNumberFormat="1" applyFont="1" applyBorder="1" applyAlignment="1" applyProtection="1">
      <alignment horizontal="justify" wrapText="1"/>
    </xf>
    <xf numFmtId="0" fontId="1" fillId="0" borderId="50" xfId="0" applyFont="1" applyBorder="1" applyAlignment="1" applyProtection="1">
      <alignment horizontal="justify" wrapText="1"/>
    </xf>
    <xf numFmtId="0" fontId="2" fillId="0" borderId="51" xfId="0" applyFont="1" applyBorder="1" applyAlignment="1" applyProtection="1">
      <alignment horizontal="justify" wrapText="1"/>
    </xf>
    <xf numFmtId="4" fontId="2" fillId="2" borderId="14" xfId="0" applyNumberFormat="1" applyFont="1" applyFill="1" applyBorder="1" applyAlignment="1" applyProtection="1">
      <alignment vertical="center"/>
    </xf>
    <xf numFmtId="0" fontId="2" fillId="6" borderId="38" xfId="0" applyFont="1" applyFill="1" applyBorder="1" applyAlignment="1" applyProtection="1">
      <alignment horizontal="right"/>
    </xf>
    <xf numFmtId="0" fontId="1" fillId="2" borderId="25" xfId="0" applyFont="1" applyFill="1" applyBorder="1" applyAlignment="1" applyProtection="1">
      <alignment horizontal="right"/>
    </xf>
    <xf numFmtId="0" fontId="1" fillId="2" borderId="38" xfId="0" quotePrefix="1" applyFont="1" applyFill="1" applyBorder="1" applyAlignment="1" applyProtection="1">
      <alignment horizontal="right"/>
    </xf>
    <xf numFmtId="4" fontId="2" fillId="6" borderId="52" xfId="0" applyNumberFormat="1" applyFont="1" applyFill="1" applyBorder="1" applyProtection="1"/>
    <xf numFmtId="4" fontId="1" fillId="2" borderId="23" xfId="0" applyNumberFormat="1" applyFont="1" applyFill="1" applyBorder="1" applyProtection="1"/>
    <xf numFmtId="4" fontId="1" fillId="2" borderId="52" xfId="0" applyNumberFormat="1" applyFont="1" applyFill="1" applyBorder="1" applyProtection="1"/>
    <xf numFmtId="0" fontId="1" fillId="2" borderId="38" xfId="0" applyFont="1" applyFill="1" applyBorder="1" applyAlignment="1" applyProtection="1">
      <alignment horizontal="right"/>
    </xf>
    <xf numFmtId="4" fontId="1" fillId="4" borderId="19" xfId="0" applyNumberFormat="1" applyFont="1" applyFill="1" applyBorder="1" applyProtection="1"/>
    <xf numFmtId="0" fontId="1" fillId="0" borderId="7" xfId="0" applyFont="1" applyFill="1" applyBorder="1" applyAlignment="1" applyProtection="1">
      <alignment vertical="center" wrapText="1"/>
    </xf>
    <xf numFmtId="0" fontId="2" fillId="0" borderId="6" xfId="0" applyFont="1" applyFill="1" applyBorder="1" applyAlignment="1" applyProtection="1">
      <alignment horizontal="left" wrapText="1"/>
    </xf>
    <xf numFmtId="0" fontId="2" fillId="0" borderId="14" xfId="0" applyFont="1" applyFill="1" applyBorder="1" applyAlignment="1" applyProtection="1">
      <alignment horizontal="left" wrapText="1"/>
    </xf>
    <xf numFmtId="0" fontId="2" fillId="0" borderId="0" xfId="0" applyFont="1" applyFill="1" applyAlignment="1" applyProtection="1">
      <alignment wrapText="1"/>
    </xf>
    <xf numFmtId="0" fontId="2" fillId="0" borderId="0" xfId="0" applyFont="1" applyAlignment="1" applyProtection="1">
      <alignment wrapText="1"/>
    </xf>
    <xf numFmtId="0" fontId="1" fillId="3" borderId="46" xfId="0" applyFont="1" applyFill="1" applyBorder="1" applyAlignment="1" applyProtection="1">
      <alignment horizontal="left" wrapText="1"/>
    </xf>
    <xf numFmtId="0" fontId="1" fillId="4" borderId="35" xfId="0" applyFont="1" applyFill="1" applyBorder="1" applyAlignment="1" applyProtection="1">
      <alignment wrapText="1"/>
    </xf>
    <xf numFmtId="0" fontId="1" fillId="2" borderId="33" xfId="0" applyFont="1" applyFill="1" applyBorder="1" applyAlignment="1" applyProtection="1">
      <alignment wrapText="1"/>
    </xf>
    <xf numFmtId="0" fontId="1" fillId="2" borderId="46" xfId="0" applyFont="1" applyFill="1" applyBorder="1" applyAlignment="1" applyProtection="1">
      <alignment wrapText="1"/>
    </xf>
    <xf numFmtId="0" fontId="1" fillId="4" borderId="34" xfId="0" applyFont="1" applyFill="1" applyBorder="1" applyAlignment="1" applyProtection="1">
      <alignment wrapText="1"/>
    </xf>
    <xf numFmtId="0" fontId="2" fillId="4" borderId="10" xfId="0" applyFont="1" applyFill="1" applyBorder="1" applyAlignment="1" applyProtection="1">
      <alignment horizontal="right" vertical="center"/>
    </xf>
    <xf numFmtId="0" fontId="2" fillId="4" borderId="26" xfId="0" applyFont="1" applyFill="1" applyBorder="1" applyAlignment="1" applyProtection="1">
      <alignment horizontal="right"/>
    </xf>
    <xf numFmtId="0" fontId="1" fillId="4" borderId="32" xfId="0" applyFont="1" applyFill="1" applyBorder="1" applyAlignment="1" applyProtection="1">
      <alignment wrapText="1"/>
    </xf>
    <xf numFmtId="0" fontId="1" fillId="3" borderId="20" xfId="0" applyFont="1" applyFill="1" applyBorder="1" applyAlignment="1" applyProtection="1">
      <alignment wrapText="1"/>
    </xf>
    <xf numFmtId="0" fontId="2" fillId="0" borderId="0" xfId="0" applyFont="1" applyBorder="1" applyAlignment="1" applyProtection="1">
      <alignment horizontal="center" vertical="top" wrapText="1"/>
      <protection locked="0"/>
    </xf>
    <xf numFmtId="0" fontId="1" fillId="0" borderId="7" xfId="0" applyFont="1" applyBorder="1" applyAlignment="1" applyProtection="1">
      <alignment horizontal="center"/>
    </xf>
    <xf numFmtId="0" fontId="2" fillId="0" borderId="5" xfId="0" applyFont="1" applyBorder="1" applyAlignment="1" applyProtection="1">
      <alignment vertical="center"/>
    </xf>
    <xf numFmtId="0" fontId="1" fillId="2" borderId="2" xfId="0" applyNumberFormat="1" applyFont="1" applyFill="1" applyBorder="1" applyAlignment="1" applyProtection="1">
      <alignment horizontal="center" vertical="center" wrapText="1"/>
    </xf>
    <xf numFmtId="0" fontId="1" fillId="3" borderId="27" xfId="0" applyFont="1" applyFill="1" applyBorder="1" applyAlignment="1" applyProtection="1">
      <alignment horizontal="left" wrapText="1"/>
    </xf>
    <xf numFmtId="0" fontId="1" fillId="4" borderId="3" xfId="0" applyFont="1" applyFill="1" applyBorder="1" applyAlignment="1" applyProtection="1">
      <alignment wrapText="1"/>
    </xf>
    <xf numFmtId="0" fontId="1" fillId="2" borderId="36" xfId="0" applyFont="1" applyFill="1" applyBorder="1" applyAlignment="1" applyProtection="1">
      <alignment wrapText="1"/>
    </xf>
    <xf numFmtId="0" fontId="1" fillId="2" borderId="27" xfId="0" applyFont="1" applyFill="1" applyBorder="1" applyAlignment="1" applyProtection="1">
      <alignment wrapText="1"/>
    </xf>
    <xf numFmtId="0" fontId="2" fillId="0" borderId="20" xfId="0" applyFont="1" applyBorder="1" applyProtection="1"/>
    <xf numFmtId="0" fontId="1" fillId="4" borderId="20" xfId="0" applyFont="1" applyFill="1" applyBorder="1" applyAlignment="1" applyProtection="1">
      <alignment wrapText="1"/>
    </xf>
    <xf numFmtId="0" fontId="1" fillId="4" borderId="0" xfId="0" applyFont="1" applyFill="1" applyBorder="1" applyAlignment="1" applyProtection="1">
      <alignment wrapText="1"/>
    </xf>
    <xf numFmtId="0" fontId="1" fillId="4" borderId="0" xfId="0" applyFont="1" applyFill="1" applyBorder="1" applyAlignment="1" applyProtection="1"/>
    <xf numFmtId="0" fontId="1" fillId="0" borderId="2" xfId="0" applyFont="1" applyBorder="1" applyAlignment="1" applyProtection="1">
      <alignment horizontal="left" vertical="top"/>
    </xf>
    <xf numFmtId="4" fontId="2" fillId="0" borderId="17" xfId="0" applyNumberFormat="1" applyFont="1" applyBorder="1" applyAlignment="1" applyProtection="1"/>
    <xf numFmtId="4" fontId="2" fillId="0" borderId="18" xfId="0" applyNumberFormat="1" applyFont="1" applyBorder="1" applyAlignment="1" applyProtection="1"/>
    <xf numFmtId="4" fontId="2" fillId="0" borderId="43" xfId="0" applyNumberFormat="1" applyFont="1" applyBorder="1" applyAlignment="1" applyProtection="1"/>
    <xf numFmtId="4" fontId="1" fillId="0" borderId="2" xfId="0" applyNumberFormat="1" applyFont="1" applyBorder="1" applyAlignment="1" applyProtection="1"/>
    <xf numFmtId="0" fontId="14" fillId="0" borderId="0" xfId="0" quotePrefix="1" applyFont="1" applyAlignment="1">
      <alignment horizontal="left" wrapText="1" indent="1"/>
    </xf>
    <xf numFmtId="4" fontId="1" fillId="5" borderId="6" xfId="0" applyNumberFormat="1" applyFont="1" applyFill="1" applyBorder="1" applyAlignment="1" applyProtection="1">
      <alignment horizontal="center" vertical="top" wrapText="1"/>
    </xf>
    <xf numFmtId="0" fontId="1" fillId="0" borderId="1" xfId="0" applyFont="1" applyFill="1" applyBorder="1" applyProtection="1"/>
    <xf numFmtId="0" fontId="2" fillId="0" borderId="36" xfId="0" applyFont="1" applyBorder="1" applyProtection="1"/>
    <xf numFmtId="4" fontId="2" fillId="0" borderId="2" xfId="0" applyNumberFormat="1" applyFont="1" applyBorder="1" applyProtection="1">
      <protection locked="0"/>
    </xf>
    <xf numFmtId="0" fontId="2" fillId="0" borderId="44" xfId="0" applyFont="1" applyFill="1" applyBorder="1" applyAlignment="1" applyProtection="1">
      <alignment horizontal="left" indent="1"/>
    </xf>
    <xf numFmtId="0" fontId="2" fillId="0" borderId="3" xfId="0" applyFont="1" applyBorder="1" applyProtection="1"/>
    <xf numFmtId="0" fontId="1" fillId="0" borderId="1" xfId="0" applyFont="1" applyBorder="1" applyAlignment="1" applyProtection="1">
      <alignment horizontal="left"/>
    </xf>
    <xf numFmtId="0" fontId="1" fillId="0" borderId="7" xfId="0" applyFont="1" applyFill="1" applyBorder="1" applyAlignment="1" applyProtection="1">
      <alignment wrapText="1"/>
    </xf>
    <xf numFmtId="0" fontId="2" fillId="0" borderId="17" xfId="0" applyFont="1" applyFill="1" applyBorder="1" applyProtection="1"/>
    <xf numFmtId="0" fontId="2" fillId="0" borderId="6" xfId="0" applyFont="1" applyBorder="1" applyAlignment="1" applyProtection="1">
      <alignment horizontal="left" wrapText="1"/>
    </xf>
    <xf numFmtId="4" fontId="2" fillId="0" borderId="18" xfId="0" applyNumberFormat="1" applyFont="1" applyFill="1" applyBorder="1" applyProtection="1">
      <protection locked="0"/>
    </xf>
    <xf numFmtId="0" fontId="2" fillId="0" borderId="14" xfId="0" applyFont="1" applyBorder="1" applyAlignment="1" applyProtection="1">
      <alignment horizontal="left" wrapText="1"/>
    </xf>
    <xf numFmtId="4" fontId="2" fillId="0" borderId="43" xfId="0" applyNumberFormat="1" applyFont="1" applyFill="1" applyBorder="1" applyProtection="1">
      <protection locked="0"/>
    </xf>
    <xf numFmtId="0" fontId="2" fillId="0" borderId="0" xfId="0" applyFont="1" applyBorder="1" applyAlignment="1" applyProtection="1">
      <alignment horizontal="left" wrapText="1"/>
    </xf>
    <xf numFmtId="4" fontId="2" fillId="0" borderId="0" xfId="0" applyNumberFormat="1" applyFont="1" applyFill="1" applyBorder="1" applyProtection="1">
      <protection locked="0"/>
    </xf>
    <xf numFmtId="4" fontId="2" fillId="0" borderId="14" xfId="0" applyNumberFormat="1" applyFont="1" applyFill="1" applyBorder="1" applyProtection="1">
      <protection locked="0"/>
    </xf>
    <xf numFmtId="0" fontId="1" fillId="0" borderId="7" xfId="0" applyFont="1" applyBorder="1" applyAlignment="1" applyProtection="1">
      <alignment wrapText="1"/>
    </xf>
    <xf numFmtId="0" fontId="2" fillId="0" borderId="6" xfId="0" applyFont="1" applyBorder="1" applyAlignment="1" applyProtection="1">
      <alignment wrapText="1"/>
    </xf>
    <xf numFmtId="0" fontId="2" fillId="0" borderId="14" xfId="0" applyFont="1" applyBorder="1" applyAlignment="1" applyProtection="1">
      <alignment wrapText="1"/>
    </xf>
    <xf numFmtId="0" fontId="1" fillId="0" borderId="0" xfId="0" applyFont="1" applyAlignment="1" applyProtection="1">
      <alignment wrapText="1"/>
    </xf>
    <xf numFmtId="4" fontId="2" fillId="5" borderId="2" xfId="0" applyNumberFormat="1" applyFont="1" applyFill="1" applyBorder="1" applyProtection="1"/>
    <xf numFmtId="4" fontId="2" fillId="0" borderId="7" xfId="0" applyNumberFormat="1" applyFont="1" applyBorder="1" applyAlignment="1" applyProtection="1"/>
    <xf numFmtId="4" fontId="2" fillId="0" borderId="6" xfId="0" applyNumberFormat="1" applyFont="1" applyBorder="1" applyAlignment="1" applyProtection="1"/>
    <xf numFmtId="4" fontId="2" fillId="0" borderId="14" xfId="0" applyNumberFormat="1" applyFont="1" applyBorder="1" applyAlignment="1" applyProtection="1"/>
    <xf numFmtId="0" fontId="1" fillId="0" borderId="2" xfId="0" applyFont="1" applyBorder="1" applyAlignment="1" applyProtection="1">
      <alignment horizontal="left"/>
    </xf>
    <xf numFmtId="0" fontId="1" fillId="0" borderId="2" xfId="0" applyFont="1" applyBorder="1" applyAlignment="1" applyProtection="1">
      <alignment horizontal="center"/>
    </xf>
    <xf numFmtId="4" fontId="1" fillId="0" borderId="1" xfId="0" applyNumberFormat="1" applyFont="1" applyBorder="1" applyAlignment="1" applyProtection="1"/>
    <xf numFmtId="4" fontId="1" fillId="0" borderId="20" xfId="0" applyNumberFormat="1" applyFont="1" applyBorder="1" applyAlignment="1" applyProtection="1"/>
    <xf numFmtId="4" fontId="1" fillId="0" borderId="5" xfId="0" applyNumberFormat="1" applyFont="1" applyBorder="1" applyAlignment="1" applyProtection="1"/>
    <xf numFmtId="0" fontId="1" fillId="0" borderId="1" xfId="0" applyFont="1" applyBorder="1" applyAlignment="1" applyProtection="1">
      <alignment horizontal="left" vertical="top"/>
    </xf>
    <xf numFmtId="0" fontId="1" fillId="0" borderId="17" xfId="0" applyFont="1" applyBorder="1" applyAlignment="1" applyProtection="1">
      <alignment horizontal="center"/>
    </xf>
    <xf numFmtId="0" fontId="1" fillId="0" borderId="20" xfId="0" applyFont="1" applyBorder="1" applyAlignment="1" applyProtection="1">
      <alignment horizontal="center"/>
    </xf>
    <xf numFmtId="0" fontId="1" fillId="0" borderId="5" xfId="0" applyFont="1" applyBorder="1" applyAlignment="1" applyProtection="1">
      <alignment horizontal="center"/>
    </xf>
    <xf numFmtId="0" fontId="1" fillId="0" borderId="45" xfId="0" applyFont="1" applyBorder="1" applyAlignment="1" applyProtection="1"/>
    <xf numFmtId="0" fontId="1" fillId="0" borderId="36" xfId="0" applyFont="1" applyBorder="1" applyAlignment="1" applyProtection="1"/>
    <xf numFmtId="0" fontId="1" fillId="0" borderId="17" xfId="0" applyFont="1" applyBorder="1" applyAlignment="1" applyProtection="1"/>
    <xf numFmtId="0" fontId="1" fillId="0" borderId="44" xfId="0" applyFont="1" applyBorder="1" applyAlignment="1" applyProtection="1">
      <alignment vertical="top"/>
    </xf>
    <xf numFmtId="0" fontId="1" fillId="0" borderId="3" xfId="0" applyFont="1" applyBorder="1" applyAlignment="1" applyProtection="1">
      <alignment vertical="top"/>
    </xf>
    <xf numFmtId="0" fontId="1" fillId="0" borderId="43" xfId="0" applyFont="1" applyBorder="1" applyAlignment="1" applyProtection="1">
      <alignment vertical="top"/>
    </xf>
    <xf numFmtId="0" fontId="1" fillId="0" borderId="0" xfId="0" applyFont="1" applyBorder="1" applyAlignment="1" applyProtection="1">
      <alignment vertical="top"/>
    </xf>
    <xf numFmtId="4" fontId="1" fillId="0" borderId="0" xfId="0" applyNumberFormat="1" applyFont="1" applyBorder="1" applyAlignment="1" applyProtection="1"/>
    <xf numFmtId="0" fontId="1" fillId="2" borderId="27" xfId="0" applyFont="1" applyFill="1" applyBorder="1" applyAlignment="1" applyProtection="1">
      <alignment vertical="top" wrapText="1"/>
    </xf>
    <xf numFmtId="0" fontId="1" fillId="2" borderId="27" xfId="0" applyFont="1" applyFill="1" applyBorder="1" applyAlignment="1" applyProtection="1">
      <alignment vertical="top"/>
    </xf>
    <xf numFmtId="0" fontId="1" fillId="2" borderId="28" xfId="0" applyFont="1" applyFill="1" applyBorder="1" applyAlignment="1" applyProtection="1">
      <alignment vertical="top"/>
    </xf>
    <xf numFmtId="0" fontId="2" fillId="0" borderId="4" xfId="0" applyFont="1" applyFill="1" applyBorder="1" applyProtection="1"/>
    <xf numFmtId="0" fontId="2" fillId="0" borderId="44" xfId="0" applyFont="1" applyFill="1" applyBorder="1" applyProtection="1"/>
    <xf numFmtId="4" fontId="13" fillId="0" borderId="0" xfId="0" applyNumberFormat="1" applyFont="1" applyFill="1" applyBorder="1" applyProtection="1"/>
    <xf numFmtId="0" fontId="15" fillId="0" borderId="0" xfId="0" applyFont="1" applyBorder="1" applyAlignment="1" applyProtection="1">
      <alignment horizontal="center" vertical="top" wrapText="1"/>
      <protection locked="0"/>
    </xf>
    <xf numFmtId="0" fontId="1" fillId="2" borderId="2" xfId="0" applyFont="1" applyFill="1" applyBorder="1" applyAlignment="1" applyProtection="1">
      <alignment horizontal="center"/>
    </xf>
    <xf numFmtId="4" fontId="1" fillId="2" borderId="6" xfId="0" applyNumberFormat="1" applyFont="1" applyFill="1" applyBorder="1" applyAlignment="1" applyProtection="1">
      <alignment horizontal="center" vertical="center" wrapText="1"/>
    </xf>
    <xf numFmtId="0" fontId="1" fillId="0" borderId="0" xfId="0" applyFont="1" applyFill="1" applyBorder="1" applyAlignment="1" applyProtection="1">
      <alignment horizontal="center" wrapText="1"/>
    </xf>
    <xf numFmtId="0" fontId="2" fillId="0" borderId="0" xfId="0" applyFont="1" applyFill="1" applyBorder="1" applyProtection="1"/>
    <xf numFmtId="0" fontId="1" fillId="0" borderId="5" xfId="0" applyFont="1" applyFill="1" applyBorder="1" applyAlignment="1" applyProtection="1">
      <alignment horizontal="center"/>
    </xf>
    <xf numFmtId="4" fontId="2" fillId="0" borderId="18" xfId="0" applyNumberFormat="1" applyFont="1" applyFill="1" applyBorder="1" applyProtection="1"/>
    <xf numFmtId="0" fontId="2" fillId="0" borderId="44" xfId="0" applyFont="1" applyBorder="1" applyAlignment="1" applyProtection="1">
      <alignment horizontal="left" wrapText="1" indent="1"/>
    </xf>
    <xf numFmtId="4" fontId="2" fillId="0" borderId="43" xfId="0" applyNumberFormat="1" applyFont="1" applyFill="1" applyBorder="1" applyProtection="1"/>
    <xf numFmtId="4" fontId="1" fillId="2" borderId="43" xfId="0" applyNumberFormat="1" applyFont="1" applyFill="1" applyBorder="1" applyAlignment="1" applyProtection="1">
      <alignment horizontal="center" vertical="top" wrapText="1"/>
    </xf>
    <xf numFmtId="0" fontId="12" fillId="0" borderId="0" xfId="0" applyFont="1" applyFill="1" applyProtection="1"/>
    <xf numFmtId="0" fontId="2" fillId="0" borderId="6" xfId="0" applyFont="1" applyFill="1" applyBorder="1" applyAlignment="1" applyProtection="1">
      <alignment horizontal="left" vertical="center" wrapText="1"/>
    </xf>
    <xf numFmtId="4" fontId="2" fillId="0" borderId="6" xfId="0" applyNumberFormat="1" applyFont="1" applyFill="1" applyBorder="1" applyAlignment="1" applyProtection="1">
      <alignment vertical="center"/>
      <protection locked="0"/>
    </xf>
    <xf numFmtId="0" fontId="1" fillId="0" borderId="0" xfId="0" applyFont="1" applyFill="1" applyBorder="1" applyAlignment="1" applyProtection="1">
      <alignment vertical="center"/>
    </xf>
    <xf numFmtId="0" fontId="1" fillId="0" borderId="4" xfId="0" applyFont="1" applyFill="1" applyBorder="1" applyAlignment="1" applyProtection="1">
      <alignment vertical="center"/>
    </xf>
    <xf numFmtId="0" fontId="2" fillId="0" borderId="0" xfId="0" applyFont="1" applyFill="1" applyAlignment="1" applyProtection="1">
      <alignment horizontal="center"/>
    </xf>
    <xf numFmtId="0" fontId="16" fillId="0" borderId="0" xfId="0" applyFont="1" applyProtection="1"/>
    <xf numFmtId="0" fontId="1" fillId="0" borderId="49" xfId="0" applyNumberFormat="1" applyFont="1" applyBorder="1" applyAlignment="1" applyProtection="1">
      <alignment horizontal="justify" wrapText="1"/>
    </xf>
    <xf numFmtId="0" fontId="2" fillId="0" borderId="0" xfId="0" applyFont="1" applyFill="1" applyProtection="1">
      <protection locked="0"/>
    </xf>
    <xf numFmtId="0" fontId="2" fillId="0" borderId="17" xfId="0" applyFont="1" applyBorder="1" applyAlignment="1" applyProtection="1"/>
    <xf numFmtId="0" fontId="2" fillId="0" borderId="18" xfId="0" applyFont="1" applyBorder="1" applyAlignment="1" applyProtection="1"/>
    <xf numFmtId="0" fontId="2" fillId="0" borderId="3" xfId="0" applyFont="1" applyBorder="1" applyAlignment="1" applyProtection="1">
      <alignment horizontal="center"/>
    </xf>
    <xf numFmtId="0" fontId="1" fillId="0" borderId="45" xfId="0" applyFont="1" applyFill="1" applyBorder="1" applyAlignment="1" applyProtection="1">
      <alignment horizontal="left"/>
    </xf>
    <xf numFmtId="0" fontId="1" fillId="0" borderId="0" xfId="0" applyFont="1" applyFill="1" applyBorder="1" applyAlignment="1" applyProtection="1"/>
    <xf numFmtId="0" fontId="2" fillId="0" borderId="0" xfId="0" applyFont="1" applyAlignment="1" applyProtection="1">
      <alignment horizontal="justify" vertical="top" wrapText="1"/>
    </xf>
    <xf numFmtId="0" fontId="16" fillId="0" borderId="0" xfId="0" applyFont="1" applyAlignment="1" applyProtection="1">
      <alignment vertical="top"/>
    </xf>
    <xf numFmtId="0" fontId="1" fillId="3" borderId="13" xfId="0" applyFont="1" applyFill="1" applyBorder="1" applyAlignment="1" applyProtection="1"/>
    <xf numFmtId="0" fontId="14" fillId="0" borderId="0" xfId="0" quotePrefix="1" applyFont="1" applyBorder="1" applyAlignment="1">
      <alignment horizontal="left" wrapText="1" indent="1"/>
    </xf>
    <xf numFmtId="0" fontId="6" fillId="0" borderId="0" xfId="0" applyFont="1" applyAlignment="1" applyProtection="1">
      <alignment horizontal="left"/>
    </xf>
    <xf numFmtId="0" fontId="17" fillId="0" borderId="0" xfId="0" applyFont="1" applyAlignment="1" applyProtection="1">
      <alignment horizontal="left" vertical="center" wrapText="1"/>
    </xf>
    <xf numFmtId="0" fontId="15" fillId="0" borderId="0" xfId="0" applyFont="1"/>
    <xf numFmtId="0" fontId="15" fillId="0" borderId="0" xfId="0" applyFont="1" applyProtection="1"/>
    <xf numFmtId="0" fontId="15" fillId="0" borderId="0" xfId="3" applyFont="1"/>
    <xf numFmtId="20" fontId="15" fillId="0" borderId="0" xfId="0" applyNumberFormat="1" applyFont="1" applyProtection="1"/>
    <xf numFmtId="0" fontId="15" fillId="0" borderId="0" xfId="0" applyFont="1" applyProtection="1">
      <protection locked="0"/>
    </xf>
    <xf numFmtId="0" fontId="15" fillId="0" borderId="0" xfId="0" applyFont="1" applyFill="1" applyProtection="1"/>
    <xf numFmtId="0" fontId="19" fillId="0" borderId="0" xfId="0" applyFont="1" applyAlignment="1">
      <alignment horizontal="justify"/>
    </xf>
    <xf numFmtId="0" fontId="15" fillId="0" borderId="0" xfId="0" applyFont="1" applyAlignment="1" applyProtection="1"/>
    <xf numFmtId="0" fontId="20" fillId="0" borderId="0" xfId="0" applyFont="1" applyProtection="1"/>
    <xf numFmtId="0" fontId="1" fillId="0" borderId="1" xfId="0" applyFont="1" applyFill="1" applyBorder="1" applyAlignment="1" applyProtection="1">
      <alignment horizontal="center" wrapText="1"/>
    </xf>
    <xf numFmtId="0" fontId="1" fillId="0" borderId="5" xfId="0" applyFont="1" applyFill="1" applyBorder="1" applyAlignment="1" applyProtection="1">
      <alignment horizontal="center" wrapText="1"/>
    </xf>
    <xf numFmtId="0" fontId="1" fillId="0" borderId="1" xfId="0" applyFont="1" applyFill="1" applyBorder="1" applyAlignment="1" applyProtection="1">
      <alignment horizontal="center" vertical="center" wrapText="1"/>
    </xf>
    <xf numFmtId="0" fontId="2" fillId="0" borderId="5" xfId="0" applyFont="1" applyBorder="1" applyAlignment="1" applyProtection="1">
      <alignment horizontal="center" vertical="center"/>
    </xf>
    <xf numFmtId="0" fontId="1" fillId="0" borderId="45" xfId="0" applyFont="1" applyFill="1" applyBorder="1" applyAlignment="1" applyProtection="1"/>
    <xf numFmtId="0" fontId="2" fillId="0" borderId="36" xfId="0" applyFont="1" applyBorder="1" applyAlignment="1" applyProtection="1"/>
    <xf numFmtId="0" fontId="2" fillId="0" borderId="17" xfId="0" applyFont="1" applyBorder="1" applyAlignment="1" applyProtection="1"/>
    <xf numFmtId="0" fontId="1" fillId="0" borderId="4" xfId="0" applyFont="1" applyFill="1" applyBorder="1" applyAlignment="1" applyProtection="1"/>
    <xf numFmtId="0" fontId="2" fillId="0" borderId="0" xfId="0" applyFont="1" applyAlignment="1" applyProtection="1"/>
    <xf numFmtId="0" fontId="2" fillId="0" borderId="18" xfId="0" applyFont="1" applyBorder="1" applyAlignment="1" applyProtection="1"/>
    <xf numFmtId="0" fontId="1" fillId="0" borderId="44" xfId="0" applyFont="1" applyFill="1" applyBorder="1" applyAlignment="1" applyProtection="1"/>
    <xf numFmtId="0" fontId="2" fillId="0" borderId="3" xfId="0" applyFont="1" applyBorder="1" applyAlignment="1" applyProtection="1"/>
    <xf numFmtId="0" fontId="2" fillId="0" borderId="43" xfId="0" applyFont="1" applyBorder="1" applyAlignment="1" applyProtection="1"/>
    <xf numFmtId="0" fontId="2" fillId="0" borderId="3" xfId="0" applyFont="1" applyBorder="1" applyAlignment="1" applyProtection="1">
      <alignment horizontal="center"/>
    </xf>
    <xf numFmtId="0" fontId="1" fillId="0" borderId="5" xfId="0" applyFont="1" applyFill="1" applyBorder="1" applyAlignment="1" applyProtection="1">
      <alignment horizontal="center" vertical="center" wrapText="1"/>
    </xf>
    <xf numFmtId="0" fontId="2" fillId="0" borderId="20" xfId="0" applyFont="1" applyBorder="1" applyAlignment="1" applyProtection="1">
      <alignment horizontal="center"/>
    </xf>
    <xf numFmtId="0" fontId="1" fillId="0" borderId="45" xfId="0" applyFont="1" applyFill="1" applyBorder="1" applyAlignment="1" applyProtection="1">
      <alignment horizontal="left"/>
    </xf>
    <xf numFmtId="0" fontId="1" fillId="0" borderId="36" xfId="0" applyFont="1" applyFill="1" applyBorder="1" applyAlignment="1" applyProtection="1">
      <alignment horizontal="left"/>
    </xf>
    <xf numFmtId="0" fontId="1" fillId="0" borderId="17" xfId="0" applyFont="1" applyFill="1" applyBorder="1" applyAlignment="1" applyProtection="1">
      <alignment horizontal="left"/>
    </xf>
    <xf numFmtId="0" fontId="1" fillId="0" borderId="4" xfId="0" applyFont="1" applyFill="1" applyBorder="1" applyAlignment="1" applyProtection="1">
      <alignment horizontal="left"/>
    </xf>
    <xf numFmtId="0" fontId="1" fillId="0" borderId="0" xfId="0" applyFont="1" applyFill="1" applyBorder="1" applyAlignment="1" applyProtection="1">
      <alignment horizontal="left"/>
    </xf>
    <xf numFmtId="0" fontId="1" fillId="0" borderId="18" xfId="0" applyFont="1" applyFill="1" applyBorder="1" applyAlignment="1" applyProtection="1">
      <alignment horizontal="left"/>
    </xf>
    <xf numFmtId="0" fontId="1" fillId="0" borderId="44" xfId="0" applyFont="1" applyFill="1" applyBorder="1" applyAlignment="1" applyProtection="1">
      <alignment horizontal="left"/>
    </xf>
    <xf numFmtId="0" fontId="1" fillId="0" borderId="3" xfId="0" applyFont="1" applyFill="1" applyBorder="1" applyAlignment="1" applyProtection="1">
      <alignment horizontal="left"/>
    </xf>
    <xf numFmtId="0" fontId="1" fillId="0" borderId="43" xfId="0" applyFont="1" applyFill="1" applyBorder="1" applyAlignment="1" applyProtection="1">
      <alignment horizontal="left"/>
    </xf>
    <xf numFmtId="0" fontId="1" fillId="0" borderId="1" xfId="0" applyFont="1" applyBorder="1" applyAlignment="1" applyProtection="1">
      <alignment horizontal="center" vertical="center"/>
    </xf>
    <xf numFmtId="0" fontId="1" fillId="0" borderId="20" xfId="0" applyFont="1" applyFill="1" applyBorder="1" applyAlignment="1" applyProtection="1">
      <alignment horizontal="center" wrapText="1"/>
    </xf>
    <xf numFmtId="4" fontId="11" fillId="0" borderId="1" xfId="0" applyNumberFormat="1" applyFont="1" applyBorder="1" applyAlignment="1" applyProtection="1">
      <alignment horizontal="center" vertical="center" wrapText="1"/>
    </xf>
    <xf numFmtId="4" fontId="11" fillId="0" borderId="5" xfId="0" applyNumberFormat="1" applyFont="1" applyBorder="1" applyAlignment="1" applyProtection="1">
      <alignment horizontal="center" vertical="center"/>
    </xf>
    <xf numFmtId="0" fontId="1" fillId="0" borderId="0" xfId="0" applyFont="1" applyFill="1" applyBorder="1" applyAlignment="1" applyProtection="1"/>
    <xf numFmtId="0" fontId="1" fillId="0" borderId="18" xfId="0" applyFont="1" applyFill="1" applyBorder="1" applyAlignment="1" applyProtection="1"/>
    <xf numFmtId="0" fontId="1" fillId="0" borderId="3" xfId="0" applyFont="1" applyFill="1" applyBorder="1" applyAlignment="1" applyProtection="1"/>
    <xf numFmtId="0" fontId="1" fillId="0" borderId="43" xfId="0" applyFont="1" applyFill="1" applyBorder="1" applyAlignment="1" applyProtection="1"/>
    <xf numFmtId="0" fontId="2" fillId="0" borderId="45"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0" borderId="36" xfId="0" applyFont="1" applyBorder="1" applyAlignment="1" applyProtection="1">
      <alignment horizontal="left" wrapText="1"/>
      <protection locked="0"/>
    </xf>
    <xf numFmtId="0" fontId="2" fillId="0" borderId="17" xfId="0" applyFont="1" applyBorder="1" applyAlignment="1" applyProtection="1">
      <alignment horizontal="left" wrapText="1"/>
      <protection locked="0"/>
    </xf>
    <xf numFmtId="0" fontId="2" fillId="0" borderId="4"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0" xfId="0" applyFont="1" applyBorder="1" applyAlignment="1" applyProtection="1">
      <alignment horizontal="left" wrapText="1"/>
      <protection locked="0"/>
    </xf>
    <xf numFmtId="0" fontId="2" fillId="0" borderId="44"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3" xfId="0" applyFont="1" applyBorder="1" applyAlignment="1" applyProtection="1">
      <alignment horizontal="left" wrapText="1"/>
      <protection locked="0"/>
    </xf>
    <xf numFmtId="0" fontId="2" fillId="0" borderId="44" xfId="0" applyFont="1" applyBorder="1" applyAlignment="1" applyProtection="1">
      <alignment horizontal="left" vertical="top"/>
    </xf>
    <xf numFmtId="0" fontId="2" fillId="0" borderId="3" xfId="0" applyFont="1" applyBorder="1" applyAlignment="1" applyProtection="1">
      <alignment horizontal="left" vertical="top"/>
    </xf>
    <xf numFmtId="0" fontId="2" fillId="0" borderId="43" xfId="0" applyFont="1" applyBorder="1" applyAlignment="1" applyProtection="1">
      <alignment horizontal="left" vertical="top"/>
    </xf>
    <xf numFmtId="0" fontId="2" fillId="0" borderId="4" xfId="0" applyFont="1" applyBorder="1" applyAlignment="1" applyProtection="1">
      <alignment horizontal="left" vertical="top"/>
    </xf>
    <xf numFmtId="0" fontId="2" fillId="0" borderId="0" xfId="0" applyFont="1" applyBorder="1" applyAlignment="1" applyProtection="1">
      <alignment horizontal="left" vertical="top"/>
    </xf>
    <xf numFmtId="0" fontId="2" fillId="0" borderId="18" xfId="0" applyFont="1" applyBorder="1" applyAlignment="1" applyProtection="1">
      <alignment horizontal="left" vertical="top"/>
    </xf>
    <xf numFmtId="0" fontId="2" fillId="0" borderId="45" xfId="0" applyFont="1" applyBorder="1" applyAlignment="1" applyProtection="1">
      <alignment horizontal="left" vertical="top"/>
    </xf>
    <xf numFmtId="0" fontId="2" fillId="0" borderId="36" xfId="0" applyFont="1" applyBorder="1" applyAlignment="1" applyProtection="1">
      <alignment horizontal="left" vertical="top"/>
    </xf>
    <xf numFmtId="0" fontId="2" fillId="0" borderId="17" xfId="0" applyFont="1" applyBorder="1" applyAlignment="1" applyProtection="1">
      <alignment horizontal="left" vertical="top"/>
    </xf>
    <xf numFmtId="0" fontId="2" fillId="0" borderId="45" xfId="0" applyFont="1" applyBorder="1" applyAlignment="1" applyProtection="1">
      <alignment horizontal="left" vertical="top" wrapText="1"/>
    </xf>
    <xf numFmtId="0" fontId="2" fillId="0" borderId="36" xfId="0" applyFont="1" applyBorder="1" applyAlignment="1" applyProtection="1">
      <alignment horizontal="left" vertical="top" wrapText="1"/>
    </xf>
    <xf numFmtId="0" fontId="2" fillId="0" borderId="17" xfId="0" applyFont="1" applyBorder="1" applyAlignment="1" applyProtection="1">
      <alignment horizontal="left" vertical="top" wrapText="1"/>
    </xf>
    <xf numFmtId="0" fontId="2" fillId="0" borderId="4" xfId="0" applyFont="1" applyBorder="1" applyAlignment="1" applyProtection="1">
      <alignment horizontal="left" vertical="top" wrapText="1"/>
    </xf>
    <xf numFmtId="0" fontId="2" fillId="0" borderId="0" xfId="0" applyFont="1" applyBorder="1" applyAlignment="1" applyProtection="1">
      <alignment horizontal="left" vertical="top" wrapText="1"/>
    </xf>
    <xf numFmtId="0" fontId="2" fillId="0" borderId="18" xfId="0" applyFont="1" applyBorder="1" applyAlignment="1" applyProtection="1">
      <alignment horizontal="left" vertical="top" wrapText="1"/>
    </xf>
    <xf numFmtId="0" fontId="2" fillId="0" borderId="44" xfId="0" applyFont="1" applyBorder="1" applyAlignment="1" applyProtection="1">
      <alignment horizontal="left" vertical="top" wrapText="1"/>
    </xf>
    <xf numFmtId="0" fontId="2" fillId="0" borderId="3" xfId="0" applyFont="1" applyBorder="1" applyAlignment="1" applyProtection="1">
      <alignment horizontal="left" vertical="top" wrapText="1"/>
    </xf>
    <xf numFmtId="0" fontId="2" fillId="0" borderId="43" xfId="0" applyFont="1" applyBorder="1" applyAlignment="1" applyProtection="1">
      <alignment horizontal="left" vertical="top" wrapText="1"/>
    </xf>
  </cellXfs>
  <cellStyles count="5">
    <cellStyle name="Enllaç" xfId="1" builtinId="8"/>
    <cellStyle name="Normal" xfId="0" builtinId="0"/>
    <cellStyle name="Normal 2" xfId="2" xr:uid="{00000000-0005-0000-0000-000002000000}"/>
    <cellStyle name="Normal 3" xfId="3" xr:uid="{00000000-0005-0000-0000-000003000000}"/>
    <cellStyle name="Normal 4" xfId="4" xr:uid="{00000000-0005-0000-0000-000004000000}"/>
  </cellStyles>
  <dxfs count="14">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colors>
    <mruColors>
      <color rgb="FF99CCFF"/>
      <color rgb="FF39E40A"/>
      <color rgb="FFFFFF99"/>
      <color rgb="FFE1C14D"/>
      <color rgb="FFA2FA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2953385</xdr:colOff>
      <xdr:row>1</xdr:row>
      <xdr:rowOff>148590</xdr:rowOff>
    </xdr:to>
    <xdr:pic>
      <xdr:nvPicPr>
        <xdr:cNvPr id="3" name="Imatge 2" descr="Logotip del Departament d'Economia i Finances, Generalitat de Catalunya">
          <a:extLst>
            <a:ext uri="{FF2B5EF4-FFF2-40B4-BE49-F238E27FC236}">
              <a16:creationId xmlns:a16="http://schemas.microsoft.com/office/drawing/2014/main" id="{64818CB8-4F0B-8BC7-41CF-7B05E5C753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53385" cy="32004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www.gencat.cat/economia/doc/doc_23662608_1.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3"/>
  <sheetViews>
    <sheetView workbookViewId="0">
      <selection sqref="A1:XFD1048576"/>
    </sheetView>
  </sheetViews>
  <sheetFormatPr defaultColWidth="9.21875" defaultRowHeight="13.2" x14ac:dyDescent="0.25"/>
  <cols>
    <col min="1" max="1" width="100.77734375" style="10" customWidth="1"/>
    <col min="2" max="2" width="10.21875" style="197" customWidth="1"/>
    <col min="3" max="16384" width="9.21875" style="197"/>
  </cols>
  <sheetData>
    <row r="1" spans="1:1" x14ac:dyDescent="0.25">
      <c r="A1" s="85" t="s">
        <v>295</v>
      </c>
    </row>
    <row r="2" spans="1:1" x14ac:dyDescent="0.25">
      <c r="A2" s="85"/>
    </row>
    <row r="3" spans="1:1" ht="13.8" x14ac:dyDescent="0.25">
      <c r="A3" s="198" t="s">
        <v>292</v>
      </c>
    </row>
    <row r="4" spans="1:1" ht="13.8" x14ac:dyDescent="0.25">
      <c r="A4" s="198"/>
    </row>
    <row r="5" spans="1:1" x14ac:dyDescent="0.25">
      <c r="A5" s="85" t="s">
        <v>296</v>
      </c>
    </row>
    <row r="7" spans="1:1" x14ac:dyDescent="0.25">
      <c r="A7" s="199" t="s">
        <v>158</v>
      </c>
    </row>
    <row r="8" spans="1:1" x14ac:dyDescent="0.25">
      <c r="A8" s="210"/>
    </row>
    <row r="9" spans="1:1" ht="26.4" x14ac:dyDescent="0.25">
      <c r="A9" s="200" t="s">
        <v>157</v>
      </c>
    </row>
    <row r="10" spans="1:1" ht="3.75" customHeight="1" x14ac:dyDescent="0.25">
      <c r="A10" s="200"/>
    </row>
    <row r="11" spans="1:1" ht="75" customHeight="1" x14ac:dyDescent="0.25">
      <c r="A11" s="203" t="s">
        <v>265</v>
      </c>
    </row>
    <row r="12" spans="1:1" x14ac:dyDescent="0.25">
      <c r="A12" s="202"/>
    </row>
    <row r="13" spans="1:1" ht="26.4" x14ac:dyDescent="0.25">
      <c r="A13" s="203" t="s">
        <v>293</v>
      </c>
    </row>
    <row r="14" spans="1:1" x14ac:dyDescent="0.25">
      <c r="A14" s="203"/>
    </row>
    <row r="15" spans="1:1" ht="39.6" x14ac:dyDescent="0.25">
      <c r="A15" s="203" t="s">
        <v>149</v>
      </c>
    </row>
    <row r="16" spans="1:1" x14ac:dyDescent="0.25">
      <c r="A16" s="202"/>
    </row>
    <row r="17" spans="1:1" x14ac:dyDescent="0.25">
      <c r="A17" s="201" t="s">
        <v>150</v>
      </c>
    </row>
    <row r="19" spans="1:1" x14ac:dyDescent="0.25">
      <c r="A19" s="202" t="s">
        <v>297</v>
      </c>
    </row>
    <row r="20" spans="1:1" x14ac:dyDescent="0.25">
      <c r="A20" s="202" t="s">
        <v>151</v>
      </c>
    </row>
    <row r="21" spans="1:1" x14ac:dyDescent="0.25">
      <c r="A21" s="202" t="s">
        <v>152</v>
      </c>
    </row>
    <row r="22" spans="1:1" x14ac:dyDescent="0.25">
      <c r="A22" s="202" t="s">
        <v>97</v>
      </c>
    </row>
    <row r="23" spans="1:1" ht="63" customHeight="1" x14ac:dyDescent="0.25">
      <c r="A23" s="211" t="s">
        <v>153</v>
      </c>
    </row>
    <row r="24" spans="1:1" x14ac:dyDescent="0.25">
      <c r="A24" s="203" t="s">
        <v>154</v>
      </c>
    </row>
    <row r="25" spans="1:1" ht="26.4" x14ac:dyDescent="0.25">
      <c r="A25" s="202" t="s">
        <v>155</v>
      </c>
    </row>
    <row r="26" spans="1:1" x14ac:dyDescent="0.25">
      <c r="A26" s="203" t="s">
        <v>156</v>
      </c>
    </row>
    <row r="27" spans="1:1" ht="39.6" x14ac:dyDescent="0.25">
      <c r="A27" s="202" t="s">
        <v>298</v>
      </c>
    </row>
    <row r="28" spans="1:1" x14ac:dyDescent="0.25">
      <c r="A28" s="202"/>
    </row>
    <row r="29" spans="1:1" x14ac:dyDescent="0.25">
      <c r="A29" s="202"/>
    </row>
    <row r="30" spans="1:1" ht="26.4" x14ac:dyDescent="0.25">
      <c r="A30" s="202" t="s">
        <v>300</v>
      </c>
    </row>
    <row r="31" spans="1:1" ht="26.4" x14ac:dyDescent="0.25">
      <c r="A31" s="212" t="s">
        <v>299</v>
      </c>
    </row>
    <row r="33" spans="1:1" x14ac:dyDescent="0.25">
      <c r="A33" s="213"/>
    </row>
  </sheetData>
  <phoneticPr fontId="3" type="noConversion"/>
  <hyperlinks>
    <hyperlink ref="A31" r:id="rId1" display="Instruccions per a l'elaboració del balanç i compte de pèrdues i guanys dels pressupostos de la Generalitat per a l'any 2010" xr:uid="{00000000-0004-0000-0000-000000000000}"/>
  </hyperlinks>
  <pageMargins left="0.75" right="0.75" top="1" bottom="1" header="0" footer="0"/>
  <pageSetup paperSize="9" orientation="portrait" r:id="rId2"/>
  <headerFooter alignWithMargins="0"/>
  <customProperties>
    <customPr name="_pios_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C39"/>
  <sheetViews>
    <sheetView showGridLines="0" tabSelected="1" zoomScaleNormal="100" workbookViewId="0">
      <selection activeCell="C6" sqref="C6"/>
    </sheetView>
  </sheetViews>
  <sheetFormatPr defaultColWidth="9.21875" defaultRowHeight="13.2" x14ac:dyDescent="0.25"/>
  <cols>
    <col min="1" max="1" width="100.77734375" style="10" customWidth="1"/>
    <col min="2" max="2" width="10.21875" style="197" customWidth="1"/>
    <col min="3" max="16384" width="9.21875" style="197"/>
  </cols>
  <sheetData>
    <row r="4" spans="1:3" s="10" customFormat="1" x14ac:dyDescent="0.25">
      <c r="A4" s="85" t="s">
        <v>513</v>
      </c>
    </row>
    <row r="5" spans="1:3" s="10" customFormat="1" ht="5.25" customHeight="1" x14ac:dyDescent="0.25">
      <c r="A5" s="85"/>
    </row>
    <row r="6" spans="1:3" s="10" customFormat="1" ht="45.6" customHeight="1" x14ac:dyDescent="0.25">
      <c r="A6" s="382" t="s">
        <v>511</v>
      </c>
      <c r="C6" s="381"/>
    </row>
    <row r="7" spans="1:3" s="10" customFormat="1" ht="9" customHeight="1" x14ac:dyDescent="0.25">
      <c r="A7" s="198"/>
    </row>
    <row r="8" spans="1:3" s="10" customFormat="1" x14ac:dyDescent="0.25">
      <c r="A8" s="85" t="s">
        <v>514</v>
      </c>
    </row>
    <row r="9" spans="1:3" s="10" customFormat="1" ht="6.75" customHeight="1" x14ac:dyDescent="0.25"/>
    <row r="10" spans="1:3" s="10" customFormat="1" x14ac:dyDescent="0.25">
      <c r="A10" s="199" t="s">
        <v>158</v>
      </c>
    </row>
    <row r="11" spans="1:3" s="10" customFormat="1" ht="7.5" customHeight="1" x14ac:dyDescent="0.25">
      <c r="A11" s="210"/>
    </row>
    <row r="12" spans="1:3" s="10" customFormat="1" ht="144.75" customHeight="1" x14ac:dyDescent="0.25">
      <c r="A12" s="377" t="s">
        <v>537</v>
      </c>
      <c r="B12" s="378"/>
      <c r="C12" s="377"/>
    </row>
    <row r="13" spans="1:3" s="10" customFormat="1" ht="5.25" customHeight="1" x14ac:dyDescent="0.25">
      <c r="A13" s="200"/>
    </row>
    <row r="14" spans="1:3" s="10" customFormat="1" ht="79.2" x14ac:dyDescent="0.25">
      <c r="A14" s="203" t="s">
        <v>457</v>
      </c>
    </row>
    <row r="15" spans="1:3" s="10" customFormat="1" ht="6.75" customHeight="1" x14ac:dyDescent="0.25">
      <c r="A15" s="202"/>
    </row>
    <row r="16" spans="1:3" s="10" customFormat="1" ht="39.6" x14ac:dyDescent="0.25">
      <c r="A16" s="203" t="s">
        <v>458</v>
      </c>
    </row>
    <row r="17" spans="1:2" s="10" customFormat="1" ht="7.5" customHeight="1" x14ac:dyDescent="0.25">
      <c r="A17" s="203"/>
    </row>
    <row r="18" spans="1:2" s="10" customFormat="1" ht="39.6" x14ac:dyDescent="0.25">
      <c r="A18" s="203" t="s">
        <v>536</v>
      </c>
    </row>
    <row r="19" spans="1:2" ht="27.6" x14ac:dyDescent="0.25">
      <c r="A19" s="380" t="s">
        <v>515</v>
      </c>
      <c r="B19" s="10"/>
    </row>
    <row r="20" spans="1:2" ht="27.6" x14ac:dyDescent="0.25">
      <c r="A20" s="380" t="s">
        <v>516</v>
      </c>
      <c r="B20" s="10"/>
    </row>
    <row r="21" spans="1:2" s="10" customFormat="1" ht="27.6" x14ac:dyDescent="0.25">
      <c r="A21" s="380" t="s">
        <v>407</v>
      </c>
    </row>
    <row r="22" spans="1:2" s="10" customFormat="1" ht="13.8" x14ac:dyDescent="0.25">
      <c r="A22" s="305"/>
    </row>
    <row r="23" spans="1:2" s="10" customFormat="1" x14ac:dyDescent="0.25">
      <c r="A23" s="201" t="s">
        <v>333</v>
      </c>
    </row>
    <row r="24" spans="1:2" s="10" customFormat="1" ht="1.5" customHeight="1" thickBot="1" x14ac:dyDescent="0.3">
      <c r="A24" s="18"/>
    </row>
    <row r="25" spans="1:2" s="10" customFormat="1" ht="27.75" customHeight="1" x14ac:dyDescent="0.25">
      <c r="A25" s="259" t="s">
        <v>517</v>
      </c>
    </row>
    <row r="26" spans="1:2" s="10" customFormat="1" ht="20.25" customHeight="1" x14ac:dyDescent="0.25">
      <c r="A26" s="260" t="s">
        <v>151</v>
      </c>
    </row>
    <row r="27" spans="1:2" s="10" customFormat="1" ht="19.5" customHeight="1" x14ac:dyDescent="0.25">
      <c r="A27" s="260" t="s">
        <v>152</v>
      </c>
    </row>
    <row r="28" spans="1:2" s="10" customFormat="1" ht="20.25" customHeight="1" x14ac:dyDescent="0.25">
      <c r="A28" s="260" t="s">
        <v>97</v>
      </c>
    </row>
    <row r="29" spans="1:2" s="10" customFormat="1" ht="71.25" customHeight="1" x14ac:dyDescent="0.25">
      <c r="A29" s="261" t="s">
        <v>334</v>
      </c>
    </row>
    <row r="30" spans="1:2" s="10" customFormat="1" ht="21" customHeight="1" x14ac:dyDescent="0.25">
      <c r="A30" s="262" t="s">
        <v>154</v>
      </c>
    </row>
    <row r="31" spans="1:2" s="10" customFormat="1" ht="18.75" customHeight="1" x14ac:dyDescent="0.25">
      <c r="A31" s="262" t="s">
        <v>459</v>
      </c>
    </row>
    <row r="32" spans="1:2" s="10" customFormat="1" ht="45" customHeight="1" x14ac:dyDescent="0.25">
      <c r="A32" s="370" t="s">
        <v>518</v>
      </c>
    </row>
    <row r="33" spans="1:1" s="10" customFormat="1" ht="46.5" customHeight="1" thickBot="1" x14ac:dyDescent="0.3">
      <c r="A33" s="263" t="s">
        <v>510</v>
      </c>
    </row>
    <row r="34" spans="1:1" x14ac:dyDescent="0.25">
      <c r="A34" s="264"/>
    </row>
    <row r="35" spans="1:1" x14ac:dyDescent="0.25">
      <c r="A35" s="202"/>
    </row>
    <row r="36" spans="1:1" x14ac:dyDescent="0.25">
      <c r="A36" s="202"/>
    </row>
    <row r="37" spans="1:1" x14ac:dyDescent="0.25">
      <c r="A37" s="197"/>
    </row>
    <row r="38" spans="1:1" x14ac:dyDescent="0.25">
      <c r="A38" s="197"/>
    </row>
    <row r="39" spans="1:1" x14ac:dyDescent="0.25">
      <c r="A39" s="213"/>
    </row>
  </sheetData>
  <sheetProtection algorithmName="SHA-512" hashValue="zX4ZCVMQJU2zbI8EDtXgKu/F7CgM86oZP+nHGohlFSN7PhAm7MzlmFahhGo1JrIDW89UXi456wRzDh9ViJsiGQ==" saltValue="/NI1AZVSgTKPAEZJKyYukw==" spinCount="100000" sheet="1" objects="1" scenarios="1"/>
  <pageMargins left="0.70866141732283472" right="0.70866141732283472" top="0.74803149606299213" bottom="0.74803149606299213" header="0.31496062992125984" footer="0.31496062992125984"/>
  <pageSetup paperSize="9" scale="88" orientation="portrait" r:id="rId1"/>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69"/>
  <sheetViews>
    <sheetView showGridLines="0" workbookViewId="0"/>
  </sheetViews>
  <sheetFormatPr defaultColWidth="9.21875" defaultRowHeight="13.2" x14ac:dyDescent="0.25"/>
  <cols>
    <col min="1" max="1" width="66.77734375" style="10" customWidth="1"/>
    <col min="2" max="3" width="18.44140625" style="10" customWidth="1"/>
    <col min="4" max="4" width="4.21875" style="10" customWidth="1"/>
    <col min="5" max="6" width="13.77734375" style="155" customWidth="1"/>
    <col min="7" max="16384" width="9.21875" style="10"/>
  </cols>
  <sheetData>
    <row r="1" spans="1:6" x14ac:dyDescent="0.25">
      <c r="A1" s="85" t="s">
        <v>513</v>
      </c>
      <c r="E1" s="10"/>
    </row>
    <row r="2" spans="1:6" x14ac:dyDescent="0.25">
      <c r="A2" s="32" t="s">
        <v>0</v>
      </c>
    </row>
    <row r="3" spans="1:6" x14ac:dyDescent="0.25">
      <c r="A3" s="32"/>
    </row>
    <row r="4" spans="1:6" x14ac:dyDescent="0.25">
      <c r="A4" s="396" t="s">
        <v>78</v>
      </c>
      <c r="B4" s="397"/>
      <c r="C4" s="397"/>
      <c r="D4" s="397"/>
      <c r="E4" s="397"/>
      <c r="F4" s="398"/>
    </row>
    <row r="5" spans="1:6" x14ac:dyDescent="0.25">
      <c r="A5" s="399" t="s">
        <v>79</v>
      </c>
      <c r="B5" s="400"/>
      <c r="C5" s="400"/>
      <c r="D5" s="400"/>
      <c r="E5" s="400"/>
      <c r="F5" s="401"/>
    </row>
    <row r="6" spans="1:6" x14ac:dyDescent="0.25">
      <c r="A6" s="402" t="s">
        <v>80</v>
      </c>
      <c r="B6" s="403"/>
      <c r="C6" s="403"/>
      <c r="D6" s="403"/>
      <c r="E6" s="403"/>
      <c r="F6" s="404"/>
    </row>
    <row r="7" spans="1:6" x14ac:dyDescent="0.25">
      <c r="B7" s="405" t="s">
        <v>1</v>
      </c>
      <c r="C7" s="405"/>
    </row>
    <row r="8" spans="1:6" ht="26.4" x14ac:dyDescent="0.25">
      <c r="A8" s="5" t="s">
        <v>73</v>
      </c>
      <c r="B8" s="13" t="s">
        <v>519</v>
      </c>
      <c r="C8" s="14" t="s">
        <v>520</v>
      </c>
      <c r="E8" s="392" t="s">
        <v>77</v>
      </c>
      <c r="F8" s="393"/>
    </row>
    <row r="9" spans="1:6" x14ac:dyDescent="0.25">
      <c r="A9" s="6" t="s">
        <v>3</v>
      </c>
      <c r="B9" s="60">
        <f>+B10+B11+B12+B13+B14+B15+B16</f>
        <v>0</v>
      </c>
      <c r="C9" s="60">
        <f>+C10+C11+C12+C13+C14+C15+C16</f>
        <v>0</v>
      </c>
      <c r="E9" s="29"/>
      <c r="F9" s="29"/>
    </row>
    <row r="10" spans="1:6" x14ac:dyDescent="0.25">
      <c r="A10" s="7" t="s">
        <v>86</v>
      </c>
      <c r="B10" s="15">
        <v>0</v>
      </c>
      <c r="C10" s="15">
        <v>0</v>
      </c>
      <c r="E10" s="17" t="str">
        <f>IF(B10&gt;=0,"Correcte","Error")</f>
        <v>Correcte</v>
      </c>
      <c r="F10" s="17" t="str">
        <f>IF(C10&gt;=0,"Correcte","Error")</f>
        <v>Correcte</v>
      </c>
    </row>
    <row r="11" spans="1:6" x14ac:dyDescent="0.25">
      <c r="A11" s="7" t="s">
        <v>87</v>
      </c>
      <c r="B11" s="15">
        <v>0</v>
      </c>
      <c r="C11" s="15">
        <v>0</v>
      </c>
      <c r="E11" s="17" t="str">
        <f t="shared" ref="E11" si="0">IF(B11&gt;=0,"Correcte","Error")</f>
        <v>Correcte</v>
      </c>
      <c r="F11" s="17" t="str">
        <f t="shared" ref="F11" si="1">IF(C11&gt;=0,"Correcte","Error")</f>
        <v>Correcte</v>
      </c>
    </row>
    <row r="12" spans="1:6" x14ac:dyDescent="0.25">
      <c r="A12" s="7" t="s">
        <v>88</v>
      </c>
      <c r="B12" s="15">
        <v>0</v>
      </c>
      <c r="C12" s="15">
        <v>0</v>
      </c>
      <c r="E12" s="17" t="str">
        <f t="shared" ref="E12:F15" si="2">IF(B12&gt;=0,"Correcte","Error")</f>
        <v>Correcte</v>
      </c>
      <c r="F12" s="17" t="str">
        <f t="shared" si="2"/>
        <v>Correcte</v>
      </c>
    </row>
    <row r="13" spans="1:6" x14ac:dyDescent="0.25">
      <c r="A13" s="7" t="s">
        <v>96</v>
      </c>
      <c r="B13" s="15">
        <v>0</v>
      </c>
      <c r="C13" s="15">
        <v>0</v>
      </c>
      <c r="E13" s="17" t="str">
        <f t="shared" si="2"/>
        <v>Correcte</v>
      </c>
      <c r="F13" s="17" t="str">
        <f t="shared" si="2"/>
        <v>Correcte</v>
      </c>
    </row>
    <row r="14" spans="1:6" x14ac:dyDescent="0.25">
      <c r="A14" s="7" t="s">
        <v>4</v>
      </c>
      <c r="B14" s="15">
        <v>0</v>
      </c>
      <c r="C14" s="15">
        <v>0</v>
      </c>
      <c r="E14" s="17" t="str">
        <f t="shared" si="2"/>
        <v>Correcte</v>
      </c>
      <c r="F14" s="17" t="str">
        <f t="shared" si="2"/>
        <v>Correcte</v>
      </c>
    </row>
    <row r="15" spans="1:6" x14ac:dyDescent="0.25">
      <c r="A15" s="7" t="s">
        <v>102</v>
      </c>
      <c r="B15" s="15">
        <v>0</v>
      </c>
      <c r="C15" s="15">
        <v>0</v>
      </c>
      <c r="E15" s="17" t="str">
        <f t="shared" si="2"/>
        <v>Correcte</v>
      </c>
      <c r="F15" s="17" t="str">
        <f t="shared" si="2"/>
        <v>Correcte</v>
      </c>
    </row>
    <row r="16" spans="1:6" x14ac:dyDescent="0.25">
      <c r="A16" s="7" t="s">
        <v>414</v>
      </c>
      <c r="B16" s="15">
        <v>0</v>
      </c>
      <c r="C16" s="15">
        <v>0</v>
      </c>
      <c r="E16" s="17" t="str">
        <f t="shared" ref="E16" si="3">IF(B16&gt;=0,"Correcte","Error")</f>
        <v>Correcte</v>
      </c>
      <c r="F16" s="17" t="str">
        <f t="shared" ref="F16" si="4">IF(C16&gt;=0,"Correcte","Error")</f>
        <v>Correcte</v>
      </c>
    </row>
    <row r="17" spans="1:6" x14ac:dyDescent="0.25">
      <c r="A17" s="6" t="s">
        <v>5</v>
      </c>
      <c r="B17" s="60">
        <f>+B18+B21+B22+B23+B24+B25+B26</f>
        <v>0</v>
      </c>
      <c r="C17" s="60">
        <f>+C18+C21+C22+C23+C24+C25+C26</f>
        <v>0</v>
      </c>
      <c r="E17" s="29"/>
      <c r="F17" s="29"/>
    </row>
    <row r="18" spans="1:6" x14ac:dyDescent="0.25">
      <c r="A18" s="7" t="s">
        <v>6</v>
      </c>
      <c r="B18" s="60">
        <f>+B19+B20</f>
        <v>0</v>
      </c>
      <c r="C18" s="60">
        <f>+C19+C20</f>
        <v>0</v>
      </c>
      <c r="E18" s="29"/>
      <c r="F18" s="29"/>
    </row>
    <row r="19" spans="1:6" x14ac:dyDescent="0.25">
      <c r="A19" s="8" t="s">
        <v>7</v>
      </c>
      <c r="B19" s="15">
        <v>0</v>
      </c>
      <c r="C19" s="15">
        <v>0</v>
      </c>
      <c r="E19" s="17" t="str">
        <f>IF(B19&gt;=0,"Correcte","Error")</f>
        <v>Correcte</v>
      </c>
      <c r="F19" s="17" t="str">
        <f>IF(C19&gt;=0,"Correcte","Error")</f>
        <v>Correcte</v>
      </c>
    </row>
    <row r="20" spans="1:6" x14ac:dyDescent="0.25">
      <c r="A20" s="8" t="s">
        <v>415</v>
      </c>
      <c r="B20" s="15">
        <v>0</v>
      </c>
      <c r="C20" s="15">
        <v>0</v>
      </c>
      <c r="E20" s="17" t="str">
        <f t="shared" ref="E20:F26" si="5">IF(B20&gt;=0,"Correcte","Error")</f>
        <v>Correcte</v>
      </c>
      <c r="F20" s="17" t="str">
        <f t="shared" si="5"/>
        <v>Correcte</v>
      </c>
    </row>
    <row r="21" spans="1:6" x14ac:dyDescent="0.25">
      <c r="A21" s="7" t="s">
        <v>8</v>
      </c>
      <c r="B21" s="15">
        <v>0</v>
      </c>
      <c r="C21" s="15">
        <v>0</v>
      </c>
      <c r="E21" s="17" t="str">
        <f t="shared" si="5"/>
        <v>Correcte</v>
      </c>
      <c r="F21" s="17" t="str">
        <f t="shared" si="5"/>
        <v>Correcte</v>
      </c>
    </row>
    <row r="22" spans="1:6" x14ac:dyDescent="0.25">
      <c r="A22" s="7" t="s">
        <v>288</v>
      </c>
      <c r="B22" s="15">
        <v>0</v>
      </c>
      <c r="C22" s="15">
        <v>0</v>
      </c>
      <c r="E22" s="17" t="str">
        <f t="shared" si="5"/>
        <v>Correcte</v>
      </c>
      <c r="F22" s="17" t="str">
        <f t="shared" si="5"/>
        <v>Correcte</v>
      </c>
    </row>
    <row r="23" spans="1:6" s="245" customFormat="1" x14ac:dyDescent="0.25">
      <c r="A23" s="7" t="s">
        <v>103</v>
      </c>
      <c r="B23" s="15">
        <v>0</v>
      </c>
      <c r="C23" s="15">
        <v>0</v>
      </c>
      <c r="D23" s="10"/>
      <c r="E23" s="17" t="str">
        <f t="shared" si="5"/>
        <v>Correcte</v>
      </c>
      <c r="F23" s="17" t="str">
        <f t="shared" si="5"/>
        <v>Correcte</v>
      </c>
    </row>
    <row r="24" spans="1:6" x14ac:dyDescent="0.25">
      <c r="A24" s="7" t="s">
        <v>9</v>
      </c>
      <c r="B24" s="15">
        <v>0</v>
      </c>
      <c r="C24" s="15">
        <v>0</v>
      </c>
      <c r="E24" s="17" t="str">
        <f t="shared" si="5"/>
        <v>Correcte</v>
      </c>
      <c r="F24" s="17" t="str">
        <f t="shared" si="5"/>
        <v>Correcte</v>
      </c>
    </row>
    <row r="25" spans="1:6" x14ac:dyDescent="0.25">
      <c r="A25" s="7" t="s">
        <v>10</v>
      </c>
      <c r="B25" s="15">
        <v>0</v>
      </c>
      <c r="C25" s="15">
        <v>0</v>
      </c>
      <c r="E25" s="17" t="str">
        <f t="shared" si="5"/>
        <v>Correcte</v>
      </c>
      <c r="F25" s="17" t="str">
        <f t="shared" si="5"/>
        <v>Correcte</v>
      </c>
    </row>
    <row r="26" spans="1:6" x14ac:dyDescent="0.25">
      <c r="A26" s="7" t="s">
        <v>11</v>
      </c>
      <c r="B26" s="15">
        <v>0</v>
      </c>
      <c r="C26" s="15">
        <v>0</v>
      </c>
      <c r="E26" s="17" t="str">
        <f t="shared" si="5"/>
        <v>Correcte</v>
      </c>
      <c r="F26" s="17" t="str">
        <f t="shared" si="5"/>
        <v>Correcte</v>
      </c>
    </row>
    <row r="27" spans="1:6" x14ac:dyDescent="0.25">
      <c r="A27" s="9" t="s">
        <v>12</v>
      </c>
      <c r="B27" s="61">
        <f>+B9+B17</f>
        <v>0</v>
      </c>
      <c r="C27" s="61">
        <f>+C9+C17</f>
        <v>0</v>
      </c>
      <c r="E27" s="58"/>
      <c r="F27" s="58"/>
    </row>
    <row r="29" spans="1:6" x14ac:dyDescent="0.25">
      <c r="B29" s="405" t="s">
        <v>1</v>
      </c>
      <c r="C29" s="405"/>
    </row>
    <row r="30" spans="1:6" ht="25.5" customHeight="1" x14ac:dyDescent="0.25">
      <c r="A30" s="5" t="s">
        <v>74</v>
      </c>
      <c r="B30" s="13" t="s">
        <v>519</v>
      </c>
      <c r="C30" s="14" t="s">
        <v>520</v>
      </c>
      <c r="E30" s="392" t="s">
        <v>77</v>
      </c>
      <c r="F30" s="393"/>
    </row>
    <row r="31" spans="1:6" x14ac:dyDescent="0.25">
      <c r="A31" s="6" t="s">
        <v>75</v>
      </c>
      <c r="B31" s="62">
        <f>+B32+B42+B43</f>
        <v>0</v>
      </c>
      <c r="C31" s="62">
        <f>+C32+C42+C43</f>
        <v>0</v>
      </c>
      <c r="D31" s="18"/>
      <c r="E31" s="59"/>
      <c r="F31" s="59"/>
    </row>
    <row r="32" spans="1:6" x14ac:dyDescent="0.25">
      <c r="A32" s="11" t="s">
        <v>13</v>
      </c>
      <c r="B32" s="60">
        <f>+B33+B34+B35+B38+B39+B40+B41</f>
        <v>0</v>
      </c>
      <c r="C32" s="60">
        <f>+C33+C34+C35+C38+C39+C40+C41</f>
        <v>0</v>
      </c>
      <c r="D32" s="18"/>
      <c r="E32" s="29"/>
      <c r="F32" s="29"/>
    </row>
    <row r="33" spans="1:6" x14ac:dyDescent="0.25">
      <c r="A33" s="7" t="s">
        <v>306</v>
      </c>
      <c r="B33" s="15">
        <v>0</v>
      </c>
      <c r="C33" s="15">
        <v>0</v>
      </c>
      <c r="E33" s="17" t="str">
        <f>IF(B33&gt;=0,"Correcte","Error")</f>
        <v>Correcte</v>
      </c>
      <c r="F33" s="17" t="str">
        <f>IF(C33&gt;=0,"Correcte","Error")</f>
        <v>Correcte</v>
      </c>
    </row>
    <row r="34" spans="1:6" x14ac:dyDescent="0.25">
      <c r="A34" s="7" t="s">
        <v>335</v>
      </c>
      <c r="B34" s="15">
        <v>0</v>
      </c>
      <c r="C34" s="15">
        <v>0</v>
      </c>
      <c r="E34" s="19"/>
      <c r="F34" s="19"/>
    </row>
    <row r="35" spans="1:6" x14ac:dyDescent="0.25">
      <c r="A35" s="7" t="s">
        <v>14</v>
      </c>
      <c r="B35" s="60">
        <f>+B36+B37</f>
        <v>0</v>
      </c>
      <c r="C35" s="60">
        <f>+C36+C37</f>
        <v>0</v>
      </c>
      <c r="E35" s="29"/>
      <c r="F35" s="29"/>
    </row>
    <row r="36" spans="1:6" x14ac:dyDescent="0.25">
      <c r="A36" s="8" t="s">
        <v>89</v>
      </c>
      <c r="B36" s="15">
        <v>0</v>
      </c>
      <c r="C36" s="15">
        <v>0</v>
      </c>
      <c r="E36" s="17" t="str">
        <f>IF(B36&gt;=0,"Correcte","Error")</f>
        <v>Correcte</v>
      </c>
      <c r="F36" s="17" t="str">
        <f>IF(C36&gt;=0,"Correcte","Error")</f>
        <v>Correcte</v>
      </c>
    </row>
    <row r="37" spans="1:6" x14ac:dyDescent="0.25">
      <c r="A37" s="8" t="s">
        <v>90</v>
      </c>
      <c r="B37" s="15">
        <v>0</v>
      </c>
      <c r="C37" s="15">
        <v>0</v>
      </c>
      <c r="E37" s="17" t="str">
        <f>IF(B37&lt;=0,"Correcte","Error")</f>
        <v>Correcte</v>
      </c>
      <c r="F37" s="17" t="str">
        <f>IF(C37&lt;=0,"Correcte","Error")</f>
        <v>Correcte</v>
      </c>
    </row>
    <row r="38" spans="1:6" x14ac:dyDescent="0.25">
      <c r="A38" s="7" t="s">
        <v>15</v>
      </c>
      <c r="B38" s="15">
        <v>0</v>
      </c>
      <c r="C38" s="15">
        <v>0</v>
      </c>
      <c r="E38" s="17" t="str">
        <f>IF(B38&gt;=0,"Correcte","Error")</f>
        <v>Correcte</v>
      </c>
      <c r="F38" s="17" t="str">
        <f>IF(C38&gt;=0,"Correcte","Error")</f>
        <v>Correcte</v>
      </c>
    </row>
    <row r="39" spans="1:6" x14ac:dyDescent="0.25">
      <c r="A39" s="7" t="s">
        <v>16</v>
      </c>
      <c r="B39" s="15">
        <v>0</v>
      </c>
      <c r="C39" s="15">
        <v>0</v>
      </c>
      <c r="E39" s="19"/>
      <c r="F39" s="19"/>
    </row>
    <row r="40" spans="1:6" s="245" customFormat="1" x14ac:dyDescent="0.25">
      <c r="A40" s="7" t="s">
        <v>17</v>
      </c>
      <c r="B40" s="15">
        <v>0</v>
      </c>
      <c r="C40" s="15">
        <v>0</v>
      </c>
      <c r="D40" s="10"/>
      <c r="E40" s="17" t="str">
        <f>IF(B40&lt;=0,"Correcte","Error")</f>
        <v>Correcte</v>
      </c>
      <c r="F40" s="17" t="str">
        <f>IF(C40&lt;=0,"Correcte","Error")</f>
        <v>Correcte</v>
      </c>
    </row>
    <row r="41" spans="1:6" x14ac:dyDescent="0.25">
      <c r="A41" s="7" t="s">
        <v>307</v>
      </c>
      <c r="B41" s="15">
        <v>0</v>
      </c>
      <c r="C41" s="15">
        <v>0</v>
      </c>
      <c r="E41" s="17" t="str">
        <f>IF(B41&gt;=0,"Correcte","Error")</f>
        <v>Correcte</v>
      </c>
      <c r="F41" s="17" t="str">
        <f>IF(C41&gt;=0,"Correcte","Error")</f>
        <v>Correcte</v>
      </c>
    </row>
    <row r="42" spans="1:6" x14ac:dyDescent="0.25">
      <c r="A42" s="11" t="s">
        <v>91</v>
      </c>
      <c r="B42" s="15">
        <v>0</v>
      </c>
      <c r="C42" s="15">
        <v>0</v>
      </c>
      <c r="E42" s="19"/>
      <c r="F42" s="19"/>
    </row>
    <row r="43" spans="1:6" x14ac:dyDescent="0.25">
      <c r="A43" s="11" t="s">
        <v>85</v>
      </c>
      <c r="B43" s="60">
        <f>+B44+B45</f>
        <v>0</v>
      </c>
      <c r="C43" s="60">
        <f>+C44+C45</f>
        <v>0</v>
      </c>
      <c r="D43" s="18"/>
      <c r="E43" s="29"/>
      <c r="F43" s="29"/>
    </row>
    <row r="44" spans="1:6" x14ac:dyDescent="0.25">
      <c r="A44" s="8" t="s">
        <v>416</v>
      </c>
      <c r="B44" s="15">
        <v>0</v>
      </c>
      <c r="C44" s="15">
        <v>0</v>
      </c>
      <c r="E44" s="17" t="str">
        <f t="shared" ref="E44:F45" si="6">IF(B44&gt;=0,"Correcte","Error")</f>
        <v>Correcte</v>
      </c>
      <c r="F44" s="17" t="str">
        <f t="shared" si="6"/>
        <v>Correcte</v>
      </c>
    </row>
    <row r="45" spans="1:6" x14ac:dyDescent="0.25">
      <c r="A45" s="8" t="s">
        <v>425</v>
      </c>
      <c r="B45" s="15">
        <v>0</v>
      </c>
      <c r="C45" s="15">
        <v>0</v>
      </c>
      <c r="E45" s="17" t="str">
        <f t="shared" si="6"/>
        <v>Correcte</v>
      </c>
      <c r="F45" s="17" t="str">
        <f t="shared" si="6"/>
        <v>Correcte</v>
      </c>
    </row>
    <row r="46" spans="1:6" x14ac:dyDescent="0.25">
      <c r="A46" s="6" t="s">
        <v>20</v>
      </c>
      <c r="B46" s="60">
        <f>+B47+B48+B53+B54+B55</f>
        <v>0</v>
      </c>
      <c r="C46" s="60">
        <f>+C47+C48+C53+C54+C55</f>
        <v>0</v>
      </c>
      <c r="E46" s="29"/>
      <c r="F46" s="29"/>
    </row>
    <row r="47" spans="1:6" x14ac:dyDescent="0.25">
      <c r="A47" s="8" t="s">
        <v>21</v>
      </c>
      <c r="B47" s="15">
        <v>0</v>
      </c>
      <c r="C47" s="15">
        <v>0</v>
      </c>
      <c r="E47" s="17" t="str">
        <f>IF(B47&gt;=0,"Correcte","Error")</f>
        <v>Correcte</v>
      </c>
      <c r="F47" s="17" t="str">
        <f>IF(C47&gt;=0,"Correcte","Error")</f>
        <v>Correcte</v>
      </c>
    </row>
    <row r="48" spans="1:6" x14ac:dyDescent="0.25">
      <c r="A48" s="8" t="s">
        <v>417</v>
      </c>
      <c r="B48" s="60">
        <f>+B49+B50+B51+B52</f>
        <v>0</v>
      </c>
      <c r="C48" s="60">
        <f>+C49+C50+C51+C52</f>
        <v>0</v>
      </c>
      <c r="E48" s="29"/>
      <c r="F48" s="29"/>
    </row>
    <row r="49" spans="1:6" x14ac:dyDescent="0.25">
      <c r="A49" s="12" t="s">
        <v>22</v>
      </c>
      <c r="B49" s="15">
        <v>0</v>
      </c>
      <c r="C49" s="15">
        <v>0</v>
      </c>
      <c r="E49" s="17" t="str">
        <f t="shared" ref="E49:F54" si="7">IF(B49&gt;=0,"Correcte","Error")</f>
        <v>Correcte</v>
      </c>
      <c r="F49" s="17" t="str">
        <f t="shared" si="7"/>
        <v>Correcte</v>
      </c>
    </row>
    <row r="50" spans="1:6" x14ac:dyDescent="0.25">
      <c r="A50" s="12" t="s">
        <v>92</v>
      </c>
      <c r="B50" s="15">
        <v>0</v>
      </c>
      <c r="C50" s="15">
        <v>0</v>
      </c>
      <c r="E50" s="17" t="str">
        <f t="shared" si="7"/>
        <v>Correcte</v>
      </c>
      <c r="F50" s="17" t="str">
        <f t="shared" si="7"/>
        <v>Correcte</v>
      </c>
    </row>
    <row r="51" spans="1:6" x14ac:dyDescent="0.25">
      <c r="A51" s="12" t="s">
        <v>304</v>
      </c>
      <c r="B51" s="15">
        <v>0</v>
      </c>
      <c r="C51" s="15">
        <v>0</v>
      </c>
      <c r="E51" s="17" t="str">
        <f t="shared" si="7"/>
        <v>Correcte</v>
      </c>
      <c r="F51" s="17" t="str">
        <f t="shared" si="7"/>
        <v>Correcte</v>
      </c>
    </row>
    <row r="52" spans="1:6" x14ac:dyDescent="0.25">
      <c r="A52" s="12" t="s">
        <v>303</v>
      </c>
      <c r="B52" s="15">
        <v>0</v>
      </c>
      <c r="C52" s="15">
        <v>0</v>
      </c>
      <c r="E52" s="17" t="str">
        <f t="shared" ref="E52" si="8">IF(B52&gt;=0,"Correcte","Error")</f>
        <v>Correcte</v>
      </c>
      <c r="F52" s="17" t="str">
        <f t="shared" ref="F52" si="9">IF(C52&gt;=0,"Correcte","Error")</f>
        <v>Correcte</v>
      </c>
    </row>
    <row r="53" spans="1:6" x14ac:dyDescent="0.25">
      <c r="A53" s="8" t="s">
        <v>23</v>
      </c>
      <c r="B53" s="15">
        <v>0</v>
      </c>
      <c r="C53" s="15">
        <v>0</v>
      </c>
      <c r="E53" s="17" t="str">
        <f t="shared" si="7"/>
        <v>Correcte</v>
      </c>
      <c r="F53" s="17" t="str">
        <f t="shared" si="7"/>
        <v>Correcte</v>
      </c>
    </row>
    <row r="54" spans="1:6" x14ac:dyDescent="0.25">
      <c r="A54" s="8" t="s">
        <v>24</v>
      </c>
      <c r="B54" s="15">
        <v>0</v>
      </c>
      <c r="C54" s="15">
        <v>0</v>
      </c>
      <c r="E54" s="17" t="str">
        <f t="shared" si="7"/>
        <v>Correcte</v>
      </c>
      <c r="F54" s="17" t="str">
        <f t="shared" si="7"/>
        <v>Correcte</v>
      </c>
    </row>
    <row r="55" spans="1:6" x14ac:dyDescent="0.25">
      <c r="A55" s="8" t="s">
        <v>418</v>
      </c>
      <c r="B55" s="15">
        <v>0</v>
      </c>
      <c r="C55" s="15">
        <v>0</v>
      </c>
      <c r="E55" s="17" t="str">
        <f t="shared" ref="E55" si="10">IF(B55&gt;=0,"Correcte","Error")</f>
        <v>Correcte</v>
      </c>
      <c r="F55" s="17" t="str">
        <f t="shared" ref="F55" si="11">IF(C55&gt;=0,"Correcte","Error")</f>
        <v>Correcte</v>
      </c>
    </row>
    <row r="56" spans="1:6" x14ac:dyDescent="0.25">
      <c r="A56" s="6" t="s">
        <v>25</v>
      </c>
      <c r="B56" s="60">
        <f>+B57+B58+B59+B64+B65</f>
        <v>0</v>
      </c>
      <c r="C56" s="60">
        <f>+C57+C58+C59+C64+C65</f>
        <v>0</v>
      </c>
      <c r="E56" s="29"/>
      <c r="F56" s="29"/>
    </row>
    <row r="57" spans="1:6" x14ac:dyDescent="0.25">
      <c r="A57" s="8" t="s">
        <v>336</v>
      </c>
      <c r="B57" s="15">
        <v>0</v>
      </c>
      <c r="C57" s="15">
        <v>0</v>
      </c>
      <c r="E57" s="17" t="str">
        <f t="shared" ref="E57:F60" si="12">IF(B57&gt;=0,"Correcte","Error")</f>
        <v>Correcte</v>
      </c>
      <c r="F57" s="17" t="str">
        <f t="shared" si="12"/>
        <v>Correcte</v>
      </c>
    </row>
    <row r="58" spans="1:6" x14ac:dyDescent="0.25">
      <c r="A58" s="8" t="s">
        <v>337</v>
      </c>
      <c r="B58" s="15">
        <v>0</v>
      </c>
      <c r="C58" s="15">
        <v>0</v>
      </c>
      <c r="E58" s="17" t="str">
        <f t="shared" si="12"/>
        <v>Correcte</v>
      </c>
      <c r="F58" s="17" t="str">
        <f t="shared" si="12"/>
        <v>Correcte</v>
      </c>
    </row>
    <row r="59" spans="1:6" x14ac:dyDescent="0.25">
      <c r="A59" s="8" t="s">
        <v>419</v>
      </c>
      <c r="B59" s="60">
        <f>+B60+B61+B62+B63</f>
        <v>0</v>
      </c>
      <c r="C59" s="60">
        <f>+C60+C61+C62+C63</f>
        <v>0</v>
      </c>
      <c r="E59" s="240"/>
      <c r="F59" s="240"/>
    </row>
    <row r="60" spans="1:6" x14ac:dyDescent="0.25">
      <c r="A60" s="12" t="s">
        <v>22</v>
      </c>
      <c r="B60" s="15">
        <v>0</v>
      </c>
      <c r="C60" s="15">
        <v>0</v>
      </c>
      <c r="E60" s="17" t="str">
        <f t="shared" si="12"/>
        <v>Correcte</v>
      </c>
      <c r="F60" s="17" t="str">
        <f t="shared" si="12"/>
        <v>Correcte</v>
      </c>
    </row>
    <row r="61" spans="1:6" x14ac:dyDescent="0.25">
      <c r="A61" s="12" t="s">
        <v>92</v>
      </c>
      <c r="B61" s="15">
        <v>0</v>
      </c>
      <c r="C61" s="15">
        <v>0</v>
      </c>
      <c r="E61" s="17" t="str">
        <f t="shared" ref="E61:E63" si="13">IF(B61&gt;=0,"Correcte","Error")</f>
        <v>Correcte</v>
      </c>
      <c r="F61" s="17" t="str">
        <f t="shared" ref="F61:F63" si="14">IF(C61&gt;=0,"Correcte","Error")</f>
        <v>Correcte</v>
      </c>
    </row>
    <row r="62" spans="1:6" x14ac:dyDescent="0.25">
      <c r="A62" s="12" t="s">
        <v>304</v>
      </c>
      <c r="B62" s="15">
        <v>0</v>
      </c>
      <c r="C62" s="15">
        <v>0</v>
      </c>
      <c r="E62" s="17" t="str">
        <f t="shared" si="13"/>
        <v>Correcte</v>
      </c>
      <c r="F62" s="17" t="str">
        <f t="shared" si="14"/>
        <v>Correcte</v>
      </c>
    </row>
    <row r="63" spans="1:6" x14ac:dyDescent="0.25">
      <c r="A63" s="12" t="s">
        <v>301</v>
      </c>
      <c r="B63" s="15">
        <v>0</v>
      </c>
      <c r="C63" s="15">
        <v>0</v>
      </c>
      <c r="E63" s="17" t="str">
        <f t="shared" si="13"/>
        <v>Correcte</v>
      </c>
      <c r="F63" s="17" t="str">
        <f t="shared" si="14"/>
        <v>Correcte</v>
      </c>
    </row>
    <row r="64" spans="1:6" x14ac:dyDescent="0.25">
      <c r="A64" s="8" t="s">
        <v>26</v>
      </c>
      <c r="B64" s="15">
        <v>0</v>
      </c>
      <c r="C64" s="15">
        <v>0</v>
      </c>
      <c r="E64" s="17" t="str">
        <f t="shared" ref="E64:E65" si="15">IF(B64&gt;=0,"Correcte","Error")</f>
        <v>Correcte</v>
      </c>
      <c r="F64" s="17" t="str">
        <f t="shared" ref="F64:F65" si="16">IF(C64&gt;=0,"Correcte","Error")</f>
        <v>Correcte</v>
      </c>
    </row>
    <row r="65" spans="1:6" x14ac:dyDescent="0.25">
      <c r="A65" s="8" t="s">
        <v>10</v>
      </c>
      <c r="B65" s="15">
        <v>0</v>
      </c>
      <c r="C65" s="15">
        <v>0</v>
      </c>
      <c r="E65" s="17" t="str">
        <f t="shared" si="15"/>
        <v>Correcte</v>
      </c>
      <c r="F65" s="17" t="str">
        <f t="shared" si="16"/>
        <v>Correcte</v>
      </c>
    </row>
    <row r="66" spans="1:6" ht="12.75" customHeight="1" x14ac:dyDescent="0.25">
      <c r="A66" s="9" t="s">
        <v>27</v>
      </c>
      <c r="B66" s="61">
        <f>+B31+B46+B56</f>
        <v>0</v>
      </c>
      <c r="C66" s="61">
        <f>+C31+C46+C56</f>
        <v>0</v>
      </c>
      <c r="E66" s="58"/>
      <c r="F66" s="58"/>
    </row>
    <row r="67" spans="1:6" x14ac:dyDescent="0.25">
      <c r="A67" s="16"/>
    </row>
    <row r="68" spans="1:6" x14ac:dyDescent="0.25">
      <c r="B68" s="394" t="s">
        <v>76</v>
      </c>
      <c r="C68" s="395"/>
      <c r="D68" s="18"/>
    </row>
    <row r="69" spans="1:6" x14ac:dyDescent="0.25">
      <c r="B69" s="33" t="str">
        <f>IF(B66="","",IF(ROUND(B27,2)=ROUND(B66,2),"Correcte","Error"))</f>
        <v>Correcte</v>
      </c>
      <c r="C69" s="33" t="str">
        <f>IF(C66="","",IF(ROUND(C27,2)=ROUND(C66,2),"Correcte","Error"))</f>
        <v>Correcte</v>
      </c>
      <c r="D69" s="20" t="s">
        <v>98</v>
      </c>
    </row>
  </sheetData>
  <sheetProtection algorithmName="SHA-512" hashValue="+0Abo9TpRcxRNKZva2mc0OcMzlVIEsMan+6L6es24zBTvtbxgCgo5g/czxgRVyqDe1rftW0Vfl0NMpfRF3kc2w==" saltValue="/4wbzxSd66kDi7K/bThomw==" spinCount="100000" sheet="1" objects="1" scenarios="1" insertColumns="0" insertRows="0" deleteColumns="0" deleteRows="0"/>
  <protectedRanges>
    <protectedRange sqref="A4:F6" name="Interval1"/>
  </protectedRanges>
  <mergeCells count="8">
    <mergeCell ref="E30:F30"/>
    <mergeCell ref="B68:C68"/>
    <mergeCell ref="A4:F4"/>
    <mergeCell ref="A5:F5"/>
    <mergeCell ref="A6:F6"/>
    <mergeCell ref="B7:C7"/>
    <mergeCell ref="E8:F8"/>
    <mergeCell ref="B29:C29"/>
  </mergeCells>
  <conditionalFormatting sqref="B68:C69 F68:F65534 E70:E65534 F7 E7:E8 F27:F29 E27:E32 F31:F32 E2:F3 E17:F26 E33:F54 E56:F66 F1 E9:F15">
    <cfRule type="cellIs" dxfId="13" priority="4" stopIfTrue="1" operator="equal">
      <formula>"Error"</formula>
    </cfRule>
  </conditionalFormatting>
  <conditionalFormatting sqref="E16:F16">
    <cfRule type="cellIs" dxfId="12" priority="3" stopIfTrue="1" operator="equal">
      <formula>"Error"</formula>
    </cfRule>
  </conditionalFormatting>
  <conditionalFormatting sqref="E55:F55">
    <cfRule type="cellIs" dxfId="11" priority="2" stopIfTrue="1" operator="equal">
      <formula>"Error"</formula>
    </cfRule>
  </conditionalFormatting>
  <pageMargins left="0.39370078740157483" right="0.35433070866141736" top="0.74803149606299213" bottom="0.74803149606299213" header="0.35433070866141736" footer="0.31496062992125984"/>
  <pageSetup paperSize="9" scale="72" orientation="portrait" r:id="rId1"/>
  <customProperties>
    <customPr name="_pios_id" r:id="rId2"/>
  </customProperties>
  <ignoredErrors>
    <ignoredError sqref="E37:F37" formula="1"/>
    <ignoredError sqref="B66:C68"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58"/>
  <sheetViews>
    <sheetView showGridLines="0" workbookViewId="0">
      <selection activeCell="A49" sqref="A49"/>
    </sheetView>
  </sheetViews>
  <sheetFormatPr defaultColWidth="11.44140625" defaultRowHeight="13.2" x14ac:dyDescent="0.25"/>
  <cols>
    <col min="1" max="1" width="80.77734375" style="10" customWidth="1"/>
    <col min="2" max="3" width="17.77734375" style="10" customWidth="1"/>
    <col min="4" max="4" width="28.77734375" style="10" customWidth="1"/>
    <col min="5" max="16384" width="11.44140625" style="10"/>
  </cols>
  <sheetData>
    <row r="1" spans="1:4" x14ac:dyDescent="0.25">
      <c r="A1" s="85" t="s">
        <v>513</v>
      </c>
      <c r="D1" s="368"/>
    </row>
    <row r="2" spans="1:4" x14ac:dyDescent="0.25">
      <c r="A2" s="27" t="s">
        <v>28</v>
      </c>
    </row>
    <row r="3" spans="1:4" x14ac:dyDescent="0.25">
      <c r="A3" s="27"/>
    </row>
    <row r="4" spans="1:4" x14ac:dyDescent="0.25">
      <c r="A4" s="396" t="str">
        <f>Balanç!A4</f>
        <v>Subsector:</v>
      </c>
      <c r="B4" s="397"/>
      <c r="C4" s="398"/>
    </row>
    <row r="5" spans="1:4" x14ac:dyDescent="0.25">
      <c r="A5" s="399" t="str">
        <f>Balanç!A5</f>
        <v>Departament:</v>
      </c>
      <c r="B5" s="400"/>
      <c r="C5" s="401"/>
    </row>
    <row r="6" spans="1:4" x14ac:dyDescent="0.25">
      <c r="A6" s="402" t="str">
        <f>Balanç!A6</f>
        <v>Entitat:</v>
      </c>
      <c r="B6" s="403"/>
      <c r="C6" s="404"/>
    </row>
    <row r="7" spans="1:4" x14ac:dyDescent="0.25">
      <c r="A7" s="27"/>
      <c r="B7" s="407" t="s">
        <v>1</v>
      </c>
      <c r="C7" s="407"/>
    </row>
    <row r="8" spans="1:4" ht="28.5" customHeight="1" x14ac:dyDescent="0.25">
      <c r="A8" s="5"/>
      <c r="B8" s="13" t="s">
        <v>521</v>
      </c>
      <c r="C8" s="14" t="s">
        <v>522</v>
      </c>
    </row>
    <row r="9" spans="1:4" ht="12.75" customHeight="1" x14ac:dyDescent="0.25">
      <c r="A9" s="21" t="s">
        <v>29</v>
      </c>
      <c r="B9" s="28"/>
      <c r="C9" s="28"/>
    </row>
    <row r="10" spans="1:4" ht="12.75" customHeight="1" x14ac:dyDescent="0.25">
      <c r="A10" s="22" t="s">
        <v>30</v>
      </c>
      <c r="B10" s="63">
        <f>+B11+B12</f>
        <v>0</v>
      </c>
      <c r="C10" s="60">
        <f>+C11+C12</f>
        <v>0</v>
      </c>
    </row>
    <row r="11" spans="1:4" x14ac:dyDescent="0.25">
      <c r="A11" s="23" t="s">
        <v>31</v>
      </c>
      <c r="B11" s="15">
        <v>0</v>
      </c>
      <c r="C11" s="15">
        <v>0</v>
      </c>
    </row>
    <row r="12" spans="1:4" x14ac:dyDescent="0.25">
      <c r="A12" s="23" t="s">
        <v>32</v>
      </c>
      <c r="B12" s="15">
        <v>0</v>
      </c>
      <c r="C12" s="15">
        <v>0</v>
      </c>
    </row>
    <row r="13" spans="1:4" x14ac:dyDescent="0.25">
      <c r="A13" s="24" t="s">
        <v>106</v>
      </c>
      <c r="B13" s="15">
        <v>0</v>
      </c>
      <c r="C13" s="15">
        <v>0</v>
      </c>
    </row>
    <row r="14" spans="1:4" x14ac:dyDescent="0.25">
      <c r="A14" s="22" t="s">
        <v>33</v>
      </c>
      <c r="B14" s="30">
        <v>0</v>
      </c>
      <c r="C14" s="15">
        <v>0</v>
      </c>
    </row>
    <row r="15" spans="1:4" x14ac:dyDescent="0.25">
      <c r="A15" s="22" t="s">
        <v>34</v>
      </c>
      <c r="B15" s="15">
        <v>0</v>
      </c>
      <c r="C15" s="15">
        <v>0</v>
      </c>
    </row>
    <row r="16" spans="1:4" x14ac:dyDescent="0.25">
      <c r="A16" s="22" t="s">
        <v>35</v>
      </c>
      <c r="B16" s="63">
        <f>+B17+B18+B19+B20</f>
        <v>0</v>
      </c>
      <c r="C16" s="60">
        <f>+C17+C18+C19+C20</f>
        <v>0</v>
      </c>
    </row>
    <row r="17" spans="1:3" x14ac:dyDescent="0.25">
      <c r="A17" s="23" t="s">
        <v>36</v>
      </c>
      <c r="B17" s="15">
        <v>0</v>
      </c>
      <c r="C17" s="15">
        <v>0</v>
      </c>
    </row>
    <row r="18" spans="1:3" x14ac:dyDescent="0.25">
      <c r="A18" s="23" t="s">
        <v>81</v>
      </c>
      <c r="B18" s="15">
        <v>0</v>
      </c>
      <c r="C18" s="15">
        <v>0</v>
      </c>
    </row>
    <row r="19" spans="1:3" x14ac:dyDescent="0.25">
      <c r="A19" s="23" t="s">
        <v>426</v>
      </c>
      <c r="B19" s="15">
        <v>0</v>
      </c>
      <c r="C19" s="15">
        <v>0</v>
      </c>
    </row>
    <row r="20" spans="1:3" ht="13.5" customHeight="1" x14ac:dyDescent="0.25">
      <c r="A20" s="23" t="s">
        <v>423</v>
      </c>
      <c r="B20" s="15">
        <v>0</v>
      </c>
      <c r="C20" s="15">
        <v>0</v>
      </c>
    </row>
    <row r="21" spans="1:3" x14ac:dyDescent="0.25">
      <c r="A21" s="22" t="s">
        <v>37</v>
      </c>
      <c r="B21" s="15">
        <v>0</v>
      </c>
      <c r="C21" s="15">
        <v>0</v>
      </c>
    </row>
    <row r="22" spans="1:3" x14ac:dyDescent="0.25">
      <c r="A22" s="22" t="s">
        <v>38</v>
      </c>
      <c r="B22" s="63">
        <f>+B23+B24+B25+B26+B27</f>
        <v>0</v>
      </c>
      <c r="C22" s="60">
        <f>+C23+C24+C25+C26+C27</f>
        <v>0</v>
      </c>
    </row>
    <row r="23" spans="1:3" x14ac:dyDescent="0.25">
      <c r="A23" s="23" t="s">
        <v>39</v>
      </c>
      <c r="B23" s="15">
        <v>0</v>
      </c>
      <c r="C23" s="15">
        <v>0</v>
      </c>
    </row>
    <row r="24" spans="1:3" x14ac:dyDescent="0.25">
      <c r="A24" s="23" t="s">
        <v>40</v>
      </c>
      <c r="B24" s="15">
        <v>0</v>
      </c>
      <c r="C24" s="15">
        <v>0</v>
      </c>
    </row>
    <row r="25" spans="1:3" x14ac:dyDescent="0.25">
      <c r="A25" s="23" t="s">
        <v>41</v>
      </c>
      <c r="B25" s="15">
        <v>0</v>
      </c>
      <c r="C25" s="15">
        <v>0</v>
      </c>
    </row>
    <row r="26" spans="1:3" x14ac:dyDescent="0.25">
      <c r="A26" s="23" t="s">
        <v>42</v>
      </c>
      <c r="B26" s="15">
        <v>0</v>
      </c>
      <c r="C26" s="15">
        <v>0</v>
      </c>
    </row>
    <row r="27" spans="1:3" x14ac:dyDescent="0.25">
      <c r="A27" s="23" t="s">
        <v>43</v>
      </c>
      <c r="B27" s="15">
        <v>0</v>
      </c>
      <c r="C27" s="15">
        <v>0</v>
      </c>
    </row>
    <row r="28" spans="1:3" x14ac:dyDescent="0.25">
      <c r="A28" s="22" t="s">
        <v>93</v>
      </c>
      <c r="B28" s="15">
        <v>0</v>
      </c>
      <c r="C28" s="15">
        <v>0</v>
      </c>
    </row>
    <row r="29" spans="1:3" x14ac:dyDescent="0.25">
      <c r="A29" s="22" t="s">
        <v>287</v>
      </c>
      <c r="B29" s="15">
        <v>0</v>
      </c>
      <c r="C29" s="15">
        <v>0</v>
      </c>
    </row>
    <row r="30" spans="1:3" x14ac:dyDescent="0.25">
      <c r="A30" s="22" t="s">
        <v>44</v>
      </c>
      <c r="B30" s="15">
        <v>0</v>
      </c>
      <c r="C30" s="15">
        <v>0</v>
      </c>
    </row>
    <row r="31" spans="1:3" x14ac:dyDescent="0.25">
      <c r="A31" s="22" t="s">
        <v>45</v>
      </c>
      <c r="B31" s="63">
        <f>+B32+B33</f>
        <v>0</v>
      </c>
      <c r="C31" s="60">
        <f>+C32+C33</f>
        <v>0</v>
      </c>
    </row>
    <row r="32" spans="1:3" x14ac:dyDescent="0.25">
      <c r="A32" s="23" t="s">
        <v>46</v>
      </c>
      <c r="B32" s="28">
        <v>0</v>
      </c>
      <c r="C32" s="28">
        <v>0</v>
      </c>
    </row>
    <row r="33" spans="1:3" x14ac:dyDescent="0.25">
      <c r="A33" s="23" t="s">
        <v>94</v>
      </c>
      <c r="B33" s="28">
        <v>0</v>
      </c>
      <c r="C33" s="28">
        <v>0</v>
      </c>
    </row>
    <row r="34" spans="1:3" x14ac:dyDescent="0.25">
      <c r="A34" s="22" t="s">
        <v>420</v>
      </c>
      <c r="B34" s="28">
        <v>0</v>
      </c>
      <c r="C34" s="28">
        <v>0</v>
      </c>
    </row>
    <row r="35" spans="1:3" x14ac:dyDescent="0.25">
      <c r="A35" s="22" t="s">
        <v>421</v>
      </c>
      <c r="B35" s="28">
        <v>0</v>
      </c>
      <c r="C35" s="28">
        <v>0</v>
      </c>
    </row>
    <row r="36" spans="1:3" x14ac:dyDescent="0.25">
      <c r="A36" s="25" t="s">
        <v>427</v>
      </c>
      <c r="B36" s="60">
        <f>+B10+B13+B14+B15+B16+B21+B22+B28+B29+B30+B31+B34+B35</f>
        <v>0</v>
      </c>
      <c r="C36" s="60">
        <f>+C10+C13+C14+C15+C16+C21+C22+C28+C29+C30+C31+C34+C35</f>
        <v>0</v>
      </c>
    </row>
    <row r="37" spans="1:3" x14ac:dyDescent="0.25">
      <c r="A37" s="22" t="s">
        <v>428</v>
      </c>
      <c r="B37" s="60">
        <f>+B38+B39+B40</f>
        <v>0</v>
      </c>
      <c r="C37" s="60">
        <f>+C38+C39+C40</f>
        <v>0</v>
      </c>
    </row>
    <row r="38" spans="1:3" x14ac:dyDescent="0.25">
      <c r="A38" s="23" t="s">
        <v>95</v>
      </c>
      <c r="B38" s="15">
        <v>0</v>
      </c>
      <c r="C38" s="15">
        <v>0</v>
      </c>
    </row>
    <row r="39" spans="1:3" x14ac:dyDescent="0.25">
      <c r="A39" s="23" t="s">
        <v>47</v>
      </c>
      <c r="B39" s="15">
        <v>0</v>
      </c>
      <c r="C39" s="15">
        <v>0</v>
      </c>
    </row>
    <row r="40" spans="1:3" x14ac:dyDescent="0.25">
      <c r="A40" s="23" t="s">
        <v>107</v>
      </c>
      <c r="B40" s="15">
        <v>0</v>
      </c>
      <c r="C40" s="15">
        <v>0</v>
      </c>
    </row>
    <row r="41" spans="1:3" x14ac:dyDescent="0.25">
      <c r="A41" s="22" t="s">
        <v>429</v>
      </c>
      <c r="B41" s="15">
        <v>0</v>
      </c>
      <c r="C41" s="15">
        <v>0</v>
      </c>
    </row>
    <row r="42" spans="1:3" x14ac:dyDescent="0.25">
      <c r="A42" s="22" t="s">
        <v>430</v>
      </c>
      <c r="B42" s="15">
        <v>0</v>
      </c>
      <c r="C42" s="15">
        <v>0</v>
      </c>
    </row>
    <row r="43" spans="1:3" x14ac:dyDescent="0.25">
      <c r="A43" s="22" t="s">
        <v>431</v>
      </c>
      <c r="B43" s="15">
        <v>0</v>
      </c>
      <c r="C43" s="15">
        <v>0</v>
      </c>
    </row>
    <row r="44" spans="1:3" x14ac:dyDescent="0.25">
      <c r="A44" s="22" t="s">
        <v>432</v>
      </c>
      <c r="B44" s="60">
        <f>+B45+B46</f>
        <v>0</v>
      </c>
      <c r="C44" s="60">
        <f>+C45+C46</f>
        <v>0</v>
      </c>
    </row>
    <row r="45" spans="1:3" x14ac:dyDescent="0.25">
      <c r="A45" s="23" t="s">
        <v>46</v>
      </c>
      <c r="B45" s="15">
        <v>0</v>
      </c>
      <c r="C45" s="15">
        <v>0</v>
      </c>
    </row>
    <row r="46" spans="1:3" ht="12.75" customHeight="1" x14ac:dyDescent="0.25">
      <c r="A46" s="23" t="s">
        <v>94</v>
      </c>
      <c r="B46" s="15">
        <v>0</v>
      </c>
      <c r="C46" s="15">
        <v>0</v>
      </c>
    </row>
    <row r="47" spans="1:3" x14ac:dyDescent="0.25">
      <c r="A47" s="22" t="s">
        <v>422</v>
      </c>
      <c r="B47" s="15">
        <v>0</v>
      </c>
      <c r="C47" s="15">
        <v>0</v>
      </c>
    </row>
    <row r="48" spans="1:3" x14ac:dyDescent="0.25">
      <c r="A48" s="25" t="s">
        <v>433</v>
      </c>
      <c r="B48" s="60">
        <f>+B37+B41+B42+B43+B44+B47</f>
        <v>0</v>
      </c>
      <c r="C48" s="60">
        <f>+C37+C41+C42+C43+C44+C47</f>
        <v>0</v>
      </c>
    </row>
    <row r="49" spans="1:4" x14ac:dyDescent="0.25">
      <c r="A49" s="25" t="s">
        <v>338</v>
      </c>
      <c r="B49" s="60">
        <f>+B36+B48</f>
        <v>0</v>
      </c>
      <c r="C49" s="60">
        <f>+C36+C48</f>
        <v>0</v>
      </c>
    </row>
    <row r="50" spans="1:4" x14ac:dyDescent="0.25">
      <c r="A50" s="22" t="s">
        <v>434</v>
      </c>
      <c r="B50" s="15">
        <v>0</v>
      </c>
      <c r="C50" s="15">
        <v>0</v>
      </c>
    </row>
    <row r="51" spans="1:4" x14ac:dyDescent="0.25">
      <c r="A51" s="25" t="s">
        <v>435</v>
      </c>
      <c r="B51" s="60">
        <f>+B49+B50</f>
        <v>0</v>
      </c>
      <c r="C51" s="60">
        <f>+C49+C50</f>
        <v>0</v>
      </c>
    </row>
    <row r="52" spans="1:4" x14ac:dyDescent="0.25">
      <c r="A52" s="26" t="s">
        <v>48</v>
      </c>
      <c r="B52" s="64"/>
      <c r="C52" s="64"/>
    </row>
    <row r="53" spans="1:4" ht="12.75" customHeight="1" x14ac:dyDescent="0.25">
      <c r="A53" s="22" t="s">
        <v>436</v>
      </c>
      <c r="B53" s="15">
        <v>0</v>
      </c>
      <c r="C53" s="15">
        <v>0</v>
      </c>
    </row>
    <row r="54" spans="1:4" ht="12.75" customHeight="1" x14ac:dyDescent="0.25">
      <c r="A54" s="25" t="s">
        <v>437</v>
      </c>
      <c r="B54" s="65">
        <f>+B51+B53</f>
        <v>0</v>
      </c>
      <c r="C54" s="65">
        <f>+C51+C53</f>
        <v>0</v>
      </c>
    </row>
    <row r="55" spans="1:4" x14ac:dyDescent="0.25">
      <c r="B55" s="31"/>
      <c r="C55" s="31"/>
    </row>
    <row r="56" spans="1:4" ht="12.75" customHeight="1" x14ac:dyDescent="0.25">
      <c r="B56" s="394" t="s">
        <v>76</v>
      </c>
      <c r="C56" s="406"/>
    </row>
    <row r="57" spans="1:4" ht="39.6" x14ac:dyDescent="0.25">
      <c r="B57" s="33" t="str">
        <f>IF(ROUND(Balanç!B39,2)=ROUND('Compte PiG'!B54,2),"Correcte","Error")</f>
        <v>Correcte</v>
      </c>
      <c r="C57" s="33" t="str">
        <f>IF(ROUND(Balanç!C39,2)=ROUND('Compte PiG'!C54,2),"Correcte","Error")</f>
        <v>Correcte</v>
      </c>
      <c r="D57" s="78" t="s">
        <v>82</v>
      </c>
    </row>
    <row r="58" spans="1:4" ht="39.6" x14ac:dyDescent="0.25">
      <c r="B58" s="33"/>
      <c r="C58" s="354" t="str">
        <f>IF(ROUND(Balanç!B39,2)&lt;=0,IF(ROUND(Balanç!C37,2)&gt;=ROUND(Balanç!B37,2)+ROUND(Balanç!B39,2),"Correcte","Error"),IF(ROUND(Balanç!C37,2)&gt;=ROUND(Balanç!B37,2),"Correcte","Error"))</f>
        <v>Correcte</v>
      </c>
      <c r="D58" s="77" t="s">
        <v>83</v>
      </c>
    </row>
  </sheetData>
  <sheetProtection algorithmName="SHA-512" hashValue="2qXWuNRTqJlNBxoyPD6pwe1tpmZ+FmJtNRKCQH1i4NKY9tsJq1NSMf90uljMZ/xpvgmfyjGC8ZFXvd9fCKWjRA==" saltValue="m0+6YdXh1ftPxLQweyxlBg==" spinCount="100000" sheet="1" objects="1" scenarios="1" insertColumns="0" insertRows="0" deleteColumns="0" deleteRows="0"/>
  <protectedRanges>
    <protectedRange sqref="B11:C15 B23:C30 B32:C35 B38:C43 B45:C47 B50:C50 B53:C53 B17:C21" name="Interval1_1_2"/>
  </protectedRanges>
  <mergeCells count="5">
    <mergeCell ref="B56:C56"/>
    <mergeCell ref="A4:C4"/>
    <mergeCell ref="A5:C5"/>
    <mergeCell ref="A6:C6"/>
    <mergeCell ref="B7:C7"/>
  </mergeCells>
  <phoneticPr fontId="3" type="noConversion"/>
  <conditionalFormatting sqref="D58 B56">
    <cfRule type="cellIs" dxfId="10" priority="3" stopIfTrue="1" operator="equal">
      <formula>"Error"</formula>
    </cfRule>
  </conditionalFormatting>
  <conditionalFormatting sqref="B57:C58">
    <cfRule type="cellIs" dxfId="9" priority="2" stopIfTrue="1" operator="equal">
      <formula>"Error"</formula>
    </cfRule>
  </conditionalFormatting>
  <conditionalFormatting sqref="D1">
    <cfRule type="cellIs" dxfId="8" priority="1" stopIfTrue="1" operator="equal">
      <formula>"Error"</formula>
    </cfRule>
  </conditionalFormatting>
  <pageMargins left="0.39370078740157483" right="0.39370078740157483" top="0.59055118110236227" bottom="0.59055118110236227" header="0" footer="0"/>
  <pageSetup paperSize="9" scale="67" fitToHeight="2" orientation="portrait" r:id="rId1"/>
  <headerFooter alignWithMargins="0"/>
  <customProperties>
    <customPr name="_pios_id" r:id="rId2"/>
  </customProperties>
  <ignoredErrors>
    <ignoredError sqref="D16 D11 D12 D13 D14 D15 D17 D18 D20 D19 C22:D22 D21 C31:D31 D23 D24 D25 D26 D27 D28 D29 D30 C37:D37 D32 D33 D34 D35 C44:D44 D38 D39 D40 D41 D42 D43 C49:D49 D45 D46 D47 B52:D52 D50 B55:D56 D53 D57:D58 C36:D36 C48:D48 C51:D51 C54:D54"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55"/>
  <sheetViews>
    <sheetView showGridLines="0" zoomScaleNormal="100" workbookViewId="0">
      <selection activeCell="A20" sqref="A20"/>
    </sheetView>
  </sheetViews>
  <sheetFormatPr defaultColWidth="9.21875" defaultRowHeight="13.2" x14ac:dyDescent="0.25"/>
  <cols>
    <col min="1" max="1" width="101.5546875" style="10" bestFit="1" customWidth="1"/>
    <col min="2" max="5" width="15.77734375" style="10" customWidth="1"/>
    <col min="6" max="6" width="3.21875" style="31" customWidth="1"/>
    <col min="7" max="7" width="23.44140625" style="10" customWidth="1"/>
    <col min="8" max="8" width="22.5546875" style="10" customWidth="1"/>
    <col min="9" max="10" width="15.77734375" style="10" customWidth="1"/>
    <col min="11" max="16384" width="9.21875" style="10"/>
  </cols>
  <sheetData>
    <row r="1" spans="1:10" x14ac:dyDescent="0.25">
      <c r="A1" s="85" t="s">
        <v>513</v>
      </c>
    </row>
    <row r="2" spans="1:10" x14ac:dyDescent="0.25">
      <c r="A2" s="27" t="s">
        <v>84</v>
      </c>
    </row>
    <row r="3" spans="1:10" x14ac:dyDescent="0.25">
      <c r="A3" s="27"/>
    </row>
    <row r="4" spans="1:10" s="18" customFormat="1" x14ac:dyDescent="0.25">
      <c r="A4" s="408" t="str">
        <f>Balanç!A4</f>
        <v>Subsector:</v>
      </c>
      <c r="B4" s="409"/>
      <c r="C4" s="409"/>
      <c r="D4" s="409"/>
      <c r="E4" s="409"/>
      <c r="F4" s="409"/>
      <c r="G4" s="409"/>
      <c r="H4" s="409"/>
      <c r="I4" s="409"/>
      <c r="J4" s="410"/>
    </row>
    <row r="5" spans="1:10" s="18" customFormat="1" x14ac:dyDescent="0.25">
      <c r="A5" s="411" t="str">
        <f>Balanç!A5</f>
        <v>Departament:</v>
      </c>
      <c r="B5" s="412"/>
      <c r="C5" s="412"/>
      <c r="D5" s="412"/>
      <c r="E5" s="412"/>
      <c r="F5" s="412"/>
      <c r="G5" s="412"/>
      <c r="H5" s="412"/>
      <c r="I5" s="412"/>
      <c r="J5" s="413"/>
    </row>
    <row r="6" spans="1:10" s="18" customFormat="1" x14ac:dyDescent="0.25">
      <c r="A6" s="414" t="str">
        <f>Balanç!A6</f>
        <v>Entitat:</v>
      </c>
      <c r="B6" s="415"/>
      <c r="C6" s="415"/>
      <c r="D6" s="415"/>
      <c r="E6" s="415"/>
      <c r="F6" s="415"/>
      <c r="G6" s="415"/>
      <c r="H6" s="415"/>
      <c r="I6" s="415"/>
      <c r="J6" s="416"/>
    </row>
    <row r="7" spans="1:10" ht="10.5" customHeight="1" x14ac:dyDescent="0.25"/>
    <row r="8" spans="1:10" ht="12.75" customHeight="1" x14ac:dyDescent="0.25">
      <c r="A8" s="254" t="s">
        <v>289</v>
      </c>
      <c r="B8" s="241" t="s">
        <v>523</v>
      </c>
      <c r="C8" s="241" t="s">
        <v>524</v>
      </c>
      <c r="D8" s="241" t="s">
        <v>523</v>
      </c>
      <c r="E8" s="241" t="s">
        <v>524</v>
      </c>
      <c r="G8" s="392" t="s">
        <v>77</v>
      </c>
      <c r="H8" s="418"/>
      <c r="I8" s="418"/>
      <c r="J8" s="393"/>
    </row>
    <row r="9" spans="1:10" ht="36.75" customHeight="1" x14ac:dyDescent="0.25">
      <c r="A9" s="230" t="s">
        <v>318</v>
      </c>
      <c r="B9" s="419" t="s">
        <v>308</v>
      </c>
      <c r="C9" s="420"/>
      <c r="D9" s="419" t="s">
        <v>309</v>
      </c>
      <c r="E9" s="420"/>
      <c r="G9" s="419" t="s">
        <v>302</v>
      </c>
      <c r="H9" s="420"/>
      <c r="I9" s="419" t="s">
        <v>320</v>
      </c>
      <c r="J9" s="420"/>
    </row>
    <row r="10" spans="1:10" x14ac:dyDescent="0.25">
      <c r="A10" s="231" t="s">
        <v>319</v>
      </c>
      <c r="B10" s="235">
        <f>+Balanç!B43</f>
        <v>0</v>
      </c>
      <c r="C10" s="235">
        <f>+Balanç!C43</f>
        <v>0</v>
      </c>
      <c r="D10" s="235">
        <f>+Balanç!B51+Balanç!B62</f>
        <v>0</v>
      </c>
      <c r="E10" s="235">
        <f>+Balanç!C51+Balanç!C62</f>
        <v>0</v>
      </c>
      <c r="G10" s="355" t="str">
        <f>IF(B10=B11+B15+B19,"Correcte","Error")</f>
        <v>Correcte</v>
      </c>
      <c r="H10" s="355" t="str">
        <f>IF(C10=C11+C15+C19,"Correcte","Error")</f>
        <v>Correcte</v>
      </c>
      <c r="I10" s="242" t="str">
        <f>IF(D10= (D11+D15+D19),"Correcte","Error")</f>
        <v>Correcte</v>
      </c>
      <c r="J10" s="243" t="str">
        <f>IF(E10= (E11+E15+E19),"Correcte","Error")</f>
        <v>Correcte</v>
      </c>
    </row>
    <row r="11" spans="1:10" x14ac:dyDescent="0.25">
      <c r="A11" s="71" t="s">
        <v>18</v>
      </c>
      <c r="B11" s="235">
        <f>+B12</f>
        <v>0</v>
      </c>
      <c r="C11" s="235">
        <f>+C12</f>
        <v>0</v>
      </c>
      <c r="D11" s="235">
        <f>SUM(D12:D14)</f>
        <v>0</v>
      </c>
      <c r="E11" s="235">
        <f>SUM(E12:E14)</f>
        <v>0</v>
      </c>
      <c r="G11" s="157"/>
      <c r="H11" s="157"/>
      <c r="I11" s="29"/>
      <c r="J11" s="29"/>
    </row>
    <row r="12" spans="1:10" x14ac:dyDescent="0.25">
      <c r="A12" s="72" t="s">
        <v>66</v>
      </c>
      <c r="B12" s="251"/>
      <c r="C12" s="251"/>
      <c r="D12" s="251"/>
      <c r="E12" s="251"/>
      <c r="G12" s="157"/>
      <c r="H12" s="157"/>
      <c r="I12" s="226"/>
      <c r="J12" s="244"/>
    </row>
    <row r="13" spans="1:10" x14ac:dyDescent="0.25">
      <c r="A13" s="72" t="s">
        <v>67</v>
      </c>
      <c r="B13" s="326">
        <v>0</v>
      </c>
      <c r="C13" s="326">
        <v>0</v>
      </c>
      <c r="D13" s="251"/>
      <c r="E13" s="251"/>
      <c r="G13" s="306" t="str">
        <f>IF(B13=0,"Correcte","Error")</f>
        <v>Correcte</v>
      </c>
      <c r="H13" s="17" t="str">
        <f>IF(C13=0,"Correcte","Error")</f>
        <v>Correcte</v>
      </c>
      <c r="I13" s="226"/>
      <c r="J13" s="244"/>
    </row>
    <row r="14" spans="1:10" s="245" customFormat="1" x14ac:dyDescent="0.25">
      <c r="A14" s="72" t="s">
        <v>68</v>
      </c>
      <c r="B14" s="326">
        <v>0</v>
      </c>
      <c r="C14" s="326">
        <v>0</v>
      </c>
      <c r="D14" s="251"/>
      <c r="E14" s="251"/>
      <c r="G14" s="306" t="str">
        <f>IF(B14=0,"Correcte","Error")</f>
        <v>Correcte</v>
      </c>
      <c r="H14" s="17" t="str">
        <f>IF(C14=0,"Correcte","Error")</f>
        <v>Correcte</v>
      </c>
      <c r="I14" s="228"/>
      <c r="J14" s="233"/>
    </row>
    <row r="15" spans="1:10" x14ac:dyDescent="0.25">
      <c r="A15" s="71" t="s">
        <v>64</v>
      </c>
      <c r="B15" s="235">
        <f>+B16</f>
        <v>0</v>
      </c>
      <c r="C15" s="235">
        <f>+C16</f>
        <v>0</v>
      </c>
      <c r="D15" s="235">
        <f>SUM(D16:D18)</f>
        <v>0</v>
      </c>
      <c r="E15" s="235">
        <f>SUM(E16:E18)</f>
        <v>0</v>
      </c>
      <c r="G15" s="157"/>
      <c r="H15" s="157"/>
      <c r="I15" s="29"/>
      <c r="J15" s="29"/>
    </row>
    <row r="16" spans="1:10" x14ac:dyDescent="0.25">
      <c r="A16" s="72" t="s">
        <v>69</v>
      </c>
      <c r="B16" s="251"/>
      <c r="C16" s="251"/>
      <c r="D16" s="251"/>
      <c r="E16" s="251"/>
      <c r="G16" s="157"/>
      <c r="H16" s="157"/>
      <c r="I16" s="226"/>
      <c r="J16" s="244"/>
    </row>
    <row r="17" spans="1:10" x14ac:dyDescent="0.25">
      <c r="A17" s="72" t="s">
        <v>70</v>
      </c>
      <c r="B17" s="326">
        <v>0</v>
      </c>
      <c r="C17" s="326">
        <v>0</v>
      </c>
      <c r="D17" s="251"/>
      <c r="E17" s="251"/>
      <c r="G17" s="306" t="str">
        <f>IF(B17=0,"Correcte","Error")</f>
        <v>Correcte</v>
      </c>
      <c r="H17" s="17" t="str">
        <f>IF(C17=0,"Correcte","Error")</f>
        <v>Correcte</v>
      </c>
      <c r="I17" s="226"/>
      <c r="J17" s="244"/>
    </row>
    <row r="18" spans="1:10" s="245" customFormat="1" x14ac:dyDescent="0.25">
      <c r="A18" s="72" t="s">
        <v>71</v>
      </c>
      <c r="B18" s="326">
        <v>0</v>
      </c>
      <c r="C18" s="326">
        <v>0</v>
      </c>
      <c r="D18" s="251"/>
      <c r="E18" s="251"/>
      <c r="G18" s="306" t="str">
        <f>IF(B18=0,"Correcte","Error")</f>
        <v>Correcte</v>
      </c>
      <c r="H18" s="17" t="str">
        <f>IF(C18=0,"Correcte","Error")</f>
        <v>Correcte</v>
      </c>
      <c r="I18" s="228"/>
      <c r="J18" s="233"/>
    </row>
    <row r="19" spans="1:10" x14ac:dyDescent="0.25">
      <c r="A19" s="22" t="s">
        <v>19</v>
      </c>
      <c r="B19" s="235">
        <f t="shared" ref="B19:C19" si="0">SUM(B20:B21)</f>
        <v>0</v>
      </c>
      <c r="C19" s="235">
        <f t="shared" si="0"/>
        <v>0</v>
      </c>
      <c r="D19" s="235">
        <f>SUM(D20:D21)</f>
        <v>0</v>
      </c>
      <c r="E19" s="235">
        <f>SUM(E20:E21)</f>
        <v>0</v>
      </c>
      <c r="G19" s="306" t="str">
        <f>IF(B19=Balanç!B45,"Correcte","Error")</f>
        <v>Correcte</v>
      </c>
      <c r="H19" s="17" t="str">
        <f>IF(C19=Balanç!C45,"Correcte","Error")</f>
        <v>Correcte</v>
      </c>
      <c r="I19" s="29"/>
      <c r="J19" s="29"/>
    </row>
    <row r="20" spans="1:10" x14ac:dyDescent="0.25">
      <c r="A20" s="159" t="s">
        <v>104</v>
      </c>
      <c r="B20" s="251"/>
      <c r="C20" s="251"/>
      <c r="D20" s="251"/>
      <c r="E20" s="251"/>
      <c r="G20" s="157"/>
      <c r="H20" s="157"/>
      <c r="I20" s="157"/>
      <c r="J20" s="162"/>
    </row>
    <row r="21" spans="1:10" x14ac:dyDescent="0.25">
      <c r="A21" s="217" t="s">
        <v>101</v>
      </c>
      <c r="B21" s="251"/>
      <c r="C21" s="251"/>
      <c r="D21" s="251"/>
      <c r="E21" s="251"/>
      <c r="G21" s="160"/>
      <c r="H21" s="160"/>
      <c r="I21" s="160"/>
      <c r="J21" s="166"/>
    </row>
    <row r="22" spans="1:10" x14ac:dyDescent="0.25">
      <c r="A22" s="216"/>
      <c r="E22" s="18"/>
      <c r="F22" s="158"/>
      <c r="G22" s="158"/>
      <c r="H22" s="158"/>
      <c r="I22" s="158"/>
      <c r="J22" s="154"/>
    </row>
    <row r="23" spans="1:10" ht="12.75" customHeight="1" x14ac:dyDescent="0.25">
      <c r="A23" s="183" t="s">
        <v>267</v>
      </c>
      <c r="B23" s="241" t="s">
        <v>523</v>
      </c>
      <c r="C23" s="241" t="s">
        <v>524</v>
      </c>
      <c r="D23" s="34"/>
      <c r="E23" s="356"/>
      <c r="G23" s="392" t="s">
        <v>76</v>
      </c>
      <c r="H23" s="393"/>
      <c r="I23" s="352"/>
    </row>
    <row r="24" spans="1:10" x14ac:dyDescent="0.25">
      <c r="A24" s="204" t="s">
        <v>290</v>
      </c>
      <c r="B24" s="224"/>
      <c r="C24" s="225"/>
      <c r="D24" s="18"/>
      <c r="E24" s="357"/>
      <c r="G24" s="156"/>
      <c r="H24" s="162"/>
    </row>
    <row r="25" spans="1:10" x14ac:dyDescent="0.25">
      <c r="A25" s="163" t="s">
        <v>402</v>
      </c>
      <c r="B25" s="251"/>
      <c r="C25" s="252"/>
      <c r="D25" s="158"/>
      <c r="E25" s="357"/>
      <c r="G25" s="157"/>
      <c r="H25" s="162"/>
    </row>
    <row r="26" spans="1:10" x14ac:dyDescent="0.25">
      <c r="A26" s="163" t="s">
        <v>100</v>
      </c>
      <c r="B26" s="218"/>
      <c r="C26" s="205"/>
      <c r="D26" s="158"/>
      <c r="E26" s="357"/>
      <c r="G26" s="157"/>
      <c r="H26" s="162"/>
    </row>
    <row r="27" spans="1:10" x14ac:dyDescent="0.25">
      <c r="A27" s="161" t="s">
        <v>410</v>
      </c>
      <c r="B27" s="219"/>
      <c r="C27" s="223"/>
      <c r="D27" s="158"/>
      <c r="E27" s="357"/>
      <c r="G27" s="157"/>
      <c r="H27" s="162"/>
    </row>
    <row r="28" spans="1:10" x14ac:dyDescent="0.25">
      <c r="A28" s="164" t="s">
        <v>275</v>
      </c>
      <c r="B28" s="218"/>
      <c r="C28" s="252"/>
      <c r="D28" s="158"/>
      <c r="E28" s="357"/>
      <c r="G28" s="226"/>
      <c r="H28" s="162"/>
    </row>
    <row r="29" spans="1:10" ht="12.75" customHeight="1" x14ac:dyDescent="0.25">
      <c r="A29" s="215" t="s">
        <v>108</v>
      </c>
      <c r="B29" s="218"/>
      <c r="C29" s="252"/>
      <c r="D29" s="158"/>
      <c r="E29" s="357"/>
      <c r="G29" s="157"/>
      <c r="H29" s="17" t="str">
        <f>IF(C29=Pressupostos!E88,"Correcte","Error")</f>
        <v>Correcte</v>
      </c>
    </row>
    <row r="30" spans="1:10" x14ac:dyDescent="0.25">
      <c r="A30" s="161" t="s">
        <v>111</v>
      </c>
      <c r="B30" s="218"/>
      <c r="C30" s="222"/>
      <c r="D30" s="158"/>
      <c r="E30" s="357"/>
      <c r="G30" s="157"/>
      <c r="H30" s="162"/>
    </row>
    <row r="31" spans="1:10" x14ac:dyDescent="0.25">
      <c r="A31" s="163" t="s">
        <v>112</v>
      </c>
      <c r="B31" s="251"/>
      <c r="C31" s="252"/>
      <c r="D31" s="158"/>
      <c r="E31" s="357"/>
      <c r="G31" s="157"/>
      <c r="H31" s="162"/>
    </row>
    <row r="32" spans="1:10" x14ac:dyDescent="0.25">
      <c r="A32" s="161" t="s">
        <v>322</v>
      </c>
      <c r="B32" s="220"/>
      <c r="C32" s="221"/>
      <c r="D32" s="34"/>
      <c r="E32" s="376"/>
      <c r="G32" s="227"/>
      <c r="H32" s="232"/>
    </row>
    <row r="33" spans="1:9" x14ac:dyDescent="0.25">
      <c r="A33" s="163" t="s">
        <v>72</v>
      </c>
      <c r="B33" s="251"/>
      <c r="C33" s="252"/>
      <c r="D33" s="158"/>
      <c r="E33" s="236"/>
      <c r="G33" s="228"/>
      <c r="H33" s="233"/>
    </row>
    <row r="34" spans="1:9" ht="12" customHeight="1" x14ac:dyDescent="0.25">
      <c r="A34" s="214" t="s">
        <v>294</v>
      </c>
      <c r="B34" s="250"/>
      <c r="C34" s="252"/>
      <c r="D34" s="158"/>
      <c r="E34" s="236"/>
      <c r="G34" s="229"/>
      <c r="H34" s="234"/>
    </row>
    <row r="35" spans="1:9" x14ac:dyDescent="0.25">
      <c r="A35" s="140"/>
      <c r="B35" s="158"/>
      <c r="C35" s="158"/>
      <c r="D35" s="158"/>
      <c r="E35" s="18"/>
      <c r="F35" s="154"/>
      <c r="G35" s="158"/>
      <c r="H35" s="158"/>
    </row>
    <row r="36" spans="1:9" x14ac:dyDescent="0.25">
      <c r="A36" s="140"/>
      <c r="B36" s="18"/>
      <c r="C36" s="158"/>
      <c r="D36" s="158"/>
      <c r="E36" s="18"/>
      <c r="F36" s="154"/>
      <c r="G36" s="158"/>
      <c r="H36" s="158"/>
    </row>
    <row r="37" spans="1:9" x14ac:dyDescent="0.25">
      <c r="A37" s="184" t="s">
        <v>460</v>
      </c>
      <c r="B37" s="193"/>
      <c r="C37" s="241" t="s">
        <v>524</v>
      </c>
      <c r="D37" s="34"/>
      <c r="E37" s="237"/>
      <c r="F37" s="34"/>
      <c r="G37" s="417" t="s">
        <v>77</v>
      </c>
      <c r="H37" s="395"/>
    </row>
    <row r="38" spans="1:9" ht="12.75" customHeight="1" x14ac:dyDescent="0.25">
      <c r="A38" s="188" t="s">
        <v>461</v>
      </c>
      <c r="B38" s="372"/>
      <c r="C38" s="235">
        <f>+Pressupostos!B70</f>
        <v>0</v>
      </c>
      <c r="D38" s="76"/>
      <c r="E38" s="18"/>
      <c r="F38" s="76"/>
      <c r="G38" s="175"/>
      <c r="H38" s="176"/>
      <c r="I38" s="76"/>
    </row>
    <row r="39" spans="1:9" x14ac:dyDescent="0.25">
      <c r="A39" s="189" t="s">
        <v>462</v>
      </c>
      <c r="B39" s="373"/>
      <c r="C39" s="235">
        <f>+Pressupostos!B71</f>
        <v>0</v>
      </c>
      <c r="D39" s="76"/>
      <c r="E39" s="18"/>
      <c r="F39" s="76"/>
      <c r="G39" s="165"/>
      <c r="H39" s="162"/>
      <c r="I39" s="76"/>
    </row>
    <row r="40" spans="1:9" ht="12.75" customHeight="1" x14ac:dyDescent="0.25">
      <c r="A40" s="189" t="s">
        <v>281</v>
      </c>
      <c r="B40" s="373"/>
      <c r="C40" s="235">
        <f>+Pressupostos!B70+Pressupostos!B71</f>
        <v>0</v>
      </c>
      <c r="D40" s="76"/>
      <c r="E40" s="18"/>
      <c r="F40" s="76"/>
      <c r="G40" s="165"/>
      <c r="H40" s="253" t="str">
        <f>IF(C40=SUM(C41:C42),"Correcte","Error")</f>
        <v>Correcte</v>
      </c>
      <c r="I40" s="76"/>
    </row>
    <row r="41" spans="1:9" x14ac:dyDescent="0.25">
      <c r="A41" s="164" t="s">
        <v>499</v>
      </c>
      <c r="B41" s="194"/>
      <c r="C41" s="251"/>
      <c r="D41" s="154"/>
      <c r="E41" s="18"/>
      <c r="F41" s="154"/>
      <c r="G41" s="165"/>
      <c r="H41" s="162"/>
      <c r="I41" s="76"/>
    </row>
    <row r="42" spans="1:9" x14ac:dyDescent="0.25">
      <c r="A42" s="174" t="s">
        <v>280</v>
      </c>
      <c r="B42" s="195"/>
      <c r="C42" s="251"/>
      <c r="D42" s="154"/>
      <c r="E42" s="18"/>
      <c r="F42" s="154"/>
      <c r="G42" s="177"/>
      <c r="H42" s="166"/>
      <c r="I42" s="76"/>
    </row>
    <row r="43" spans="1:9" x14ac:dyDescent="0.25">
      <c r="A43" s="192" t="s">
        <v>279</v>
      </c>
      <c r="D43" s="154"/>
      <c r="E43" s="18"/>
      <c r="F43" s="154"/>
      <c r="G43" s="31"/>
      <c r="H43" s="31"/>
      <c r="I43" s="76"/>
    </row>
    <row r="44" spans="1:9" x14ac:dyDescent="0.25">
      <c r="D44" s="154"/>
      <c r="E44" s="18"/>
      <c r="F44" s="154"/>
      <c r="G44" s="31"/>
      <c r="H44" s="31"/>
      <c r="I44" s="76"/>
    </row>
    <row r="45" spans="1:9" ht="12.75" customHeight="1" x14ac:dyDescent="0.25">
      <c r="A45" s="230" t="s">
        <v>411</v>
      </c>
      <c r="B45" s="358"/>
      <c r="C45" s="241" t="s">
        <v>524</v>
      </c>
      <c r="D45" s="154"/>
      <c r="E45" s="18"/>
      <c r="F45" s="154"/>
      <c r="G45" s="392" t="s">
        <v>76</v>
      </c>
      <c r="H45" s="393"/>
      <c r="I45" s="76"/>
    </row>
    <row r="46" spans="1:9" x14ac:dyDescent="0.25">
      <c r="A46" s="164" t="s">
        <v>275</v>
      </c>
      <c r="B46" s="359"/>
      <c r="C46" s="252"/>
      <c r="D46" s="154"/>
      <c r="E46" s="18"/>
      <c r="F46" s="154"/>
      <c r="G46" s="350"/>
      <c r="H46" s="244"/>
      <c r="I46" s="76"/>
    </row>
    <row r="47" spans="1:9" x14ac:dyDescent="0.25">
      <c r="A47" s="360" t="s">
        <v>108</v>
      </c>
      <c r="B47" s="361"/>
      <c r="C47" s="252"/>
      <c r="D47" s="154"/>
      <c r="E47" s="18"/>
      <c r="F47" s="154"/>
      <c r="G47" s="351"/>
      <c r="H47" s="362" t="str">
        <f>IF(C47=Pressupostos!E89,"Correcte","Error")</f>
        <v>Correcte</v>
      </c>
      <c r="I47" s="76"/>
    </row>
    <row r="48" spans="1:9" ht="12.75" customHeight="1" x14ac:dyDescent="0.25">
      <c r="A48" s="363"/>
      <c r="B48" s="363"/>
      <c r="C48" s="363"/>
      <c r="D48" s="154"/>
      <c r="E48" s="18"/>
      <c r="F48" s="154"/>
      <c r="G48" s="31"/>
      <c r="H48" s="31"/>
      <c r="I48" s="76"/>
    </row>
    <row r="49" spans="1:9" x14ac:dyDescent="0.25">
      <c r="A49" s="307" t="s">
        <v>385</v>
      </c>
      <c r="B49" s="296"/>
      <c r="C49" s="241" t="s">
        <v>524</v>
      </c>
      <c r="D49" s="154"/>
      <c r="E49" s="18"/>
      <c r="F49" s="154"/>
      <c r="G49" s="31"/>
      <c r="H49" s="31"/>
      <c r="I49" s="76"/>
    </row>
    <row r="50" spans="1:9" x14ac:dyDescent="0.25">
      <c r="A50" s="375" t="s">
        <v>394</v>
      </c>
      <c r="B50" s="308"/>
      <c r="C50" s="235">
        <f>SUM(C51:C52)</f>
        <v>0</v>
      </c>
      <c r="E50" s="18"/>
      <c r="F50" s="154"/>
      <c r="G50" s="31"/>
      <c r="H50" s="31"/>
      <c r="I50" s="76"/>
    </row>
    <row r="51" spans="1:9" x14ac:dyDescent="0.25">
      <c r="A51" s="163" t="s">
        <v>392</v>
      </c>
      <c r="B51" s="18"/>
      <c r="C51" s="309"/>
      <c r="G51" s="31"/>
      <c r="H51" s="31"/>
      <c r="I51" s="76"/>
    </row>
    <row r="52" spans="1:9" x14ac:dyDescent="0.25">
      <c r="A52" s="310" t="s">
        <v>393</v>
      </c>
      <c r="B52" s="311"/>
      <c r="C52" s="309"/>
      <c r="G52" s="31"/>
      <c r="H52" s="31"/>
      <c r="I52" s="76"/>
    </row>
    <row r="53" spans="1:9" x14ac:dyDescent="0.25">
      <c r="G53" s="31"/>
      <c r="H53" s="31"/>
      <c r="I53" s="76"/>
    </row>
    <row r="54" spans="1:9" x14ac:dyDescent="0.25">
      <c r="I54" s="76"/>
    </row>
    <row r="55" spans="1:9" ht="12.75" customHeight="1" x14ac:dyDescent="0.25"/>
  </sheetData>
  <sheetProtection algorithmName="SHA-512" hashValue="9Fr8bvoPaGM0dl7Dp5P5r75/T67aQ+brwkpvoOzcs4zy44A0j/pA0AGFWu4+SXW87BSSru8zACAR5os4GG+89g==" saltValue="rx4IZe3P1mH3DszjoeLM3g==" spinCount="100000" sheet="1" objects="1" scenarios="1" insertColumns="0" insertRows="0" deleteColumns="0" deleteRows="0"/>
  <protectedRanges>
    <protectedRange sqref="C46:C47" name="Interval7_1"/>
    <protectedRange sqref="C41:C42" name="Interval13"/>
    <protectedRange sqref="C34" name="Interval12"/>
    <protectedRange sqref="B33:C33" name="Interval11"/>
    <protectedRange sqref="B31:C31" name="Interval10"/>
    <protectedRange sqref="B31:C31" name="Interval9"/>
    <protectedRange sqref="C28:C29" name="Interval8"/>
    <protectedRange sqref="B25:C25" name="Interval7"/>
    <protectedRange sqref="D20:E21" name="Interval6"/>
    <protectedRange sqref="D16:E18" name="Interval5"/>
    <protectedRange sqref="D12:E14" name="Interval4"/>
    <protectedRange sqref="B20:C21" name="Interval3"/>
    <protectedRange sqref="B16:C16" name="Interval2"/>
    <protectedRange sqref="B12:C12" name="Interval1"/>
  </protectedRanges>
  <mergeCells count="11">
    <mergeCell ref="G45:H45"/>
    <mergeCell ref="A4:J4"/>
    <mergeCell ref="A5:J5"/>
    <mergeCell ref="A6:J6"/>
    <mergeCell ref="G23:H23"/>
    <mergeCell ref="G37:H37"/>
    <mergeCell ref="G8:J8"/>
    <mergeCell ref="D9:E9"/>
    <mergeCell ref="B9:C9"/>
    <mergeCell ref="I9:J9"/>
    <mergeCell ref="G9:H9"/>
  </mergeCells>
  <conditionalFormatting sqref="G18:H18 G8 H34 G23 E23 H29 H40 I19:J19 I10:J11 G14:H14 I15:J15">
    <cfRule type="cellIs" dxfId="7" priority="33" stopIfTrue="1" operator="equal">
      <formula>"Error"</formula>
    </cfRule>
  </conditionalFormatting>
  <conditionalFormatting sqref="G45">
    <cfRule type="cellIs" dxfId="6" priority="18" stopIfTrue="1" operator="equal">
      <formula>"Error"</formula>
    </cfRule>
  </conditionalFormatting>
  <conditionalFormatting sqref="H47">
    <cfRule type="cellIs" dxfId="5" priority="17" stopIfTrue="1" operator="equal">
      <formula>"Error"</formula>
    </cfRule>
  </conditionalFormatting>
  <conditionalFormatting sqref="G10:H10">
    <cfRule type="cellIs" dxfId="4" priority="16" stopIfTrue="1" operator="equal">
      <formula>"Error"</formula>
    </cfRule>
  </conditionalFormatting>
  <conditionalFormatting sqref="G19:H19">
    <cfRule type="cellIs" dxfId="3" priority="14" stopIfTrue="1" operator="equal">
      <formula>"Error"</formula>
    </cfRule>
  </conditionalFormatting>
  <conditionalFormatting sqref="G13:H13">
    <cfRule type="cellIs" dxfId="2" priority="13" stopIfTrue="1" operator="equal">
      <formula>"Error"</formula>
    </cfRule>
  </conditionalFormatting>
  <conditionalFormatting sqref="G17:H17">
    <cfRule type="cellIs" dxfId="1" priority="12" stopIfTrue="1" operator="equal">
      <formula>"Error"</formula>
    </cfRule>
  </conditionalFormatting>
  <pageMargins left="0.31496062992125984" right="0.39370078740157483" top="0.55118110236220474" bottom="0.35433070866141736" header="0.31496062992125984" footer="0.31496062992125984"/>
  <pageSetup paperSize="9" scale="48" orientation="landscape"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110"/>
  <sheetViews>
    <sheetView showGridLines="0" zoomScaleNormal="100" workbookViewId="0">
      <selection activeCell="A14" sqref="A14"/>
    </sheetView>
  </sheetViews>
  <sheetFormatPr defaultColWidth="9.21875" defaultRowHeight="13.2" x14ac:dyDescent="0.25"/>
  <cols>
    <col min="1" max="1" width="60.77734375" style="10" customWidth="1"/>
    <col min="2" max="2" width="15.77734375" style="10" customWidth="1"/>
    <col min="3" max="3" width="1.77734375" style="10" customWidth="1"/>
    <col min="4" max="4" width="60.77734375" style="10" customWidth="1"/>
    <col min="5" max="5" width="15.77734375" style="10" customWidth="1"/>
    <col min="6" max="7" width="1.77734375" style="10" customWidth="1"/>
    <col min="8" max="16384" width="9.21875" style="10"/>
  </cols>
  <sheetData>
    <row r="1" spans="1:5" x14ac:dyDescent="0.25">
      <c r="A1" s="85" t="s">
        <v>513</v>
      </c>
    </row>
    <row r="2" spans="1:5" x14ac:dyDescent="0.25">
      <c r="A2" s="27"/>
    </row>
    <row r="3" spans="1:5" x14ac:dyDescent="0.25">
      <c r="A3" s="396" t="str">
        <f>Balanç!A4</f>
        <v>Subsector:</v>
      </c>
      <c r="B3" s="397"/>
      <c r="C3" s="397"/>
      <c r="D3" s="397"/>
      <c r="E3" s="398"/>
    </row>
    <row r="4" spans="1:5" x14ac:dyDescent="0.25">
      <c r="A4" s="399" t="str">
        <f>Balanç!A5</f>
        <v>Departament:</v>
      </c>
      <c r="B4" s="421"/>
      <c r="C4" s="421"/>
      <c r="D4" s="421"/>
      <c r="E4" s="422"/>
    </row>
    <row r="5" spans="1:5" x14ac:dyDescent="0.25">
      <c r="A5" s="402" t="str">
        <f>Balanç!A6</f>
        <v>Entitat:</v>
      </c>
      <c r="B5" s="423"/>
      <c r="C5" s="423"/>
      <c r="D5" s="423"/>
      <c r="E5" s="424"/>
    </row>
    <row r="6" spans="1:5" ht="24" customHeight="1" x14ac:dyDescent="0.25">
      <c r="A6" s="27"/>
    </row>
    <row r="7" spans="1:5" x14ac:dyDescent="0.25">
      <c r="A7" s="32" t="s">
        <v>49</v>
      </c>
      <c r="B7" s="31"/>
      <c r="C7" s="31"/>
      <c r="D7" s="32" t="s">
        <v>50</v>
      </c>
      <c r="E7" s="31"/>
    </row>
    <row r="8" spans="1:5" x14ac:dyDescent="0.25">
      <c r="A8" s="32"/>
      <c r="B8" s="374" t="s">
        <v>1</v>
      </c>
      <c r="C8" s="31"/>
      <c r="D8" s="31"/>
      <c r="E8" s="374" t="s">
        <v>1</v>
      </c>
    </row>
    <row r="9" spans="1:5" x14ac:dyDescent="0.25">
      <c r="A9" s="35" t="s">
        <v>51</v>
      </c>
      <c r="B9" s="35"/>
      <c r="C9" s="31"/>
      <c r="D9" s="36" t="s">
        <v>52</v>
      </c>
      <c r="E9" s="36"/>
    </row>
    <row r="10" spans="1:5" x14ac:dyDescent="0.25">
      <c r="A10" s="167" t="s">
        <v>159</v>
      </c>
      <c r="B10" s="37">
        <v>0</v>
      </c>
      <c r="D10" s="167" t="s">
        <v>160</v>
      </c>
      <c r="E10" s="38">
        <v>0</v>
      </c>
    </row>
    <row r="11" spans="1:5" x14ac:dyDescent="0.25">
      <c r="A11" s="168" t="s">
        <v>161</v>
      </c>
      <c r="B11" s="38">
        <v>0</v>
      </c>
      <c r="D11" s="168" t="s">
        <v>162</v>
      </c>
      <c r="E11" s="38">
        <v>0</v>
      </c>
    </row>
    <row r="12" spans="1:5" x14ac:dyDescent="0.25">
      <c r="A12" s="169" t="s">
        <v>163</v>
      </c>
      <c r="B12" s="66">
        <f>SUM(B10:B11)</f>
        <v>0</v>
      </c>
      <c r="D12" s="168" t="s">
        <v>164</v>
      </c>
      <c r="E12" s="38">
        <v>0</v>
      </c>
    </row>
    <row r="13" spans="1:5" x14ac:dyDescent="0.25">
      <c r="A13" s="168" t="s">
        <v>323</v>
      </c>
      <c r="B13" s="38">
        <v>0</v>
      </c>
      <c r="D13" s="168" t="s">
        <v>165</v>
      </c>
      <c r="E13" s="38">
        <v>0</v>
      </c>
    </row>
    <row r="14" spans="1:5" x14ac:dyDescent="0.25">
      <c r="A14" s="168" t="s">
        <v>166</v>
      </c>
      <c r="B14" s="38">
        <v>0</v>
      </c>
      <c r="D14" s="168" t="s">
        <v>167</v>
      </c>
      <c r="E14" s="38">
        <v>0</v>
      </c>
    </row>
    <row r="15" spans="1:5" x14ac:dyDescent="0.25">
      <c r="A15" s="168" t="s">
        <v>168</v>
      </c>
      <c r="B15" s="38">
        <v>0</v>
      </c>
      <c r="D15" s="168" t="s">
        <v>169</v>
      </c>
      <c r="E15" s="38">
        <v>0</v>
      </c>
    </row>
    <row r="16" spans="1:5" x14ac:dyDescent="0.25">
      <c r="A16" s="168" t="s">
        <v>339</v>
      </c>
      <c r="B16" s="38">
        <v>0</v>
      </c>
      <c r="D16" s="168" t="s">
        <v>171</v>
      </c>
      <c r="E16" s="38">
        <v>0</v>
      </c>
    </row>
    <row r="17" spans="1:5" x14ac:dyDescent="0.25">
      <c r="A17" s="168" t="s">
        <v>448</v>
      </c>
      <c r="B17" s="38">
        <v>0</v>
      </c>
      <c r="D17" s="169" t="s">
        <v>173</v>
      </c>
      <c r="E17" s="66">
        <f>SUM(E10:E16)</f>
        <v>0</v>
      </c>
    </row>
    <row r="18" spans="1:5" x14ac:dyDescent="0.25">
      <c r="A18" s="168" t="s">
        <v>170</v>
      </c>
      <c r="B18" s="38">
        <v>0</v>
      </c>
      <c r="D18" s="168" t="s">
        <v>175</v>
      </c>
      <c r="E18" s="38">
        <v>0</v>
      </c>
    </row>
    <row r="19" spans="1:5" x14ac:dyDescent="0.25">
      <c r="A19" s="169" t="s">
        <v>172</v>
      </c>
      <c r="B19" s="66">
        <f>SUM(B13:B18)</f>
        <v>0</v>
      </c>
      <c r="D19" s="168" t="s">
        <v>177</v>
      </c>
      <c r="E19" s="38">
        <v>0</v>
      </c>
    </row>
    <row r="20" spans="1:5" x14ac:dyDescent="0.25">
      <c r="A20" s="168" t="s">
        <v>174</v>
      </c>
      <c r="B20" s="38">
        <v>0</v>
      </c>
      <c r="D20" s="168" t="s">
        <v>179</v>
      </c>
      <c r="E20" s="38">
        <v>0</v>
      </c>
    </row>
    <row r="21" spans="1:5" x14ac:dyDescent="0.25">
      <c r="A21" s="168" t="s">
        <v>176</v>
      </c>
      <c r="B21" s="38">
        <v>0</v>
      </c>
      <c r="D21" s="168" t="s">
        <v>181</v>
      </c>
      <c r="E21" s="38">
        <v>0</v>
      </c>
    </row>
    <row r="22" spans="1:5" x14ac:dyDescent="0.25">
      <c r="A22" s="168" t="s">
        <v>178</v>
      </c>
      <c r="B22" s="38">
        <v>0</v>
      </c>
      <c r="D22" s="168" t="s">
        <v>183</v>
      </c>
      <c r="E22" s="38">
        <v>0</v>
      </c>
    </row>
    <row r="23" spans="1:5" x14ac:dyDescent="0.25">
      <c r="A23" s="168" t="s">
        <v>180</v>
      </c>
      <c r="B23" s="38">
        <v>0</v>
      </c>
      <c r="D23" s="168" t="s">
        <v>185</v>
      </c>
      <c r="E23" s="38">
        <v>0</v>
      </c>
    </row>
    <row r="24" spans="1:5" x14ac:dyDescent="0.25">
      <c r="A24" s="168" t="s">
        <v>182</v>
      </c>
      <c r="B24" s="38">
        <v>0</v>
      </c>
      <c r="D24" s="169" t="s">
        <v>187</v>
      </c>
      <c r="E24" s="66">
        <f>SUM(E18:E23)</f>
        <v>0</v>
      </c>
    </row>
    <row r="25" spans="1:5" x14ac:dyDescent="0.25">
      <c r="A25" s="168" t="s">
        <v>184</v>
      </c>
      <c r="B25" s="38">
        <v>0</v>
      </c>
      <c r="D25" s="168" t="s">
        <v>189</v>
      </c>
      <c r="E25" s="38">
        <v>0</v>
      </c>
    </row>
    <row r="26" spans="1:5" x14ac:dyDescent="0.25">
      <c r="A26" s="168" t="s">
        <v>186</v>
      </c>
      <c r="B26" s="38">
        <v>0</v>
      </c>
      <c r="D26" s="168" t="s">
        <v>191</v>
      </c>
      <c r="E26" s="38">
        <v>0</v>
      </c>
    </row>
    <row r="27" spans="1:5" x14ac:dyDescent="0.25">
      <c r="A27" s="169" t="s">
        <v>188</v>
      </c>
      <c r="B27" s="66">
        <f>SUM(B20:B26)</f>
        <v>0</v>
      </c>
      <c r="D27" s="168" t="s">
        <v>193</v>
      </c>
      <c r="E27" s="38">
        <v>0</v>
      </c>
    </row>
    <row r="28" spans="1:5" x14ac:dyDescent="0.25">
      <c r="A28" s="168" t="s">
        <v>190</v>
      </c>
      <c r="B28" s="38">
        <v>0</v>
      </c>
      <c r="D28" s="168" t="s">
        <v>194</v>
      </c>
      <c r="E28" s="38">
        <v>0</v>
      </c>
    </row>
    <row r="29" spans="1:5" x14ac:dyDescent="0.25">
      <c r="A29" s="168" t="s">
        <v>192</v>
      </c>
      <c r="B29" s="38">
        <v>0</v>
      </c>
      <c r="D29" s="168" t="s">
        <v>195</v>
      </c>
      <c r="E29" s="38">
        <v>0</v>
      </c>
    </row>
    <row r="30" spans="1:5" ht="26.4" x14ac:dyDescent="0.25">
      <c r="A30" s="170" t="s">
        <v>340</v>
      </c>
      <c r="B30" s="38">
        <v>0</v>
      </c>
      <c r="D30" s="169" t="s">
        <v>196</v>
      </c>
      <c r="E30" s="66">
        <f>SUM(E25:E29)</f>
        <v>0</v>
      </c>
    </row>
    <row r="31" spans="1:5" ht="26.4" x14ac:dyDescent="0.25">
      <c r="A31" s="170" t="s">
        <v>463</v>
      </c>
      <c r="B31" s="38">
        <v>0</v>
      </c>
      <c r="D31" s="168" t="s">
        <v>198</v>
      </c>
      <c r="E31" s="38">
        <v>0</v>
      </c>
    </row>
    <row r="32" spans="1:5" x14ac:dyDescent="0.25">
      <c r="A32" s="168" t="s">
        <v>197</v>
      </c>
      <c r="B32" s="38">
        <v>0</v>
      </c>
      <c r="D32" s="168" t="s">
        <v>200</v>
      </c>
      <c r="E32" s="38">
        <v>0</v>
      </c>
    </row>
    <row r="33" spans="1:5" x14ac:dyDescent="0.25">
      <c r="A33" s="168" t="s">
        <v>199</v>
      </c>
      <c r="B33" s="38">
        <v>0</v>
      </c>
      <c r="D33" s="170" t="s">
        <v>343</v>
      </c>
      <c r="E33" s="38">
        <v>0</v>
      </c>
    </row>
    <row r="34" spans="1:5" ht="26.4" x14ac:dyDescent="0.25">
      <c r="A34" s="168" t="s">
        <v>201</v>
      </c>
      <c r="B34" s="38">
        <v>0</v>
      </c>
      <c r="D34" s="170" t="s">
        <v>464</v>
      </c>
      <c r="E34" s="38">
        <v>0</v>
      </c>
    </row>
    <row r="35" spans="1:5" x14ac:dyDescent="0.25">
      <c r="A35" s="168" t="s">
        <v>324</v>
      </c>
      <c r="B35" s="38">
        <v>0</v>
      </c>
      <c r="D35" s="168" t="s">
        <v>204</v>
      </c>
      <c r="E35" s="38">
        <v>0</v>
      </c>
    </row>
    <row r="36" spans="1:5" x14ac:dyDescent="0.25">
      <c r="A36" s="168" t="s">
        <v>202</v>
      </c>
      <c r="B36" s="38">
        <v>0</v>
      </c>
      <c r="D36" s="168" t="s">
        <v>205</v>
      </c>
      <c r="E36" s="38">
        <v>0</v>
      </c>
    </row>
    <row r="37" spans="1:5" x14ac:dyDescent="0.25">
      <c r="A37" s="169" t="s">
        <v>203</v>
      </c>
      <c r="B37" s="66">
        <f>SUM(B28:B36)</f>
        <v>0</v>
      </c>
      <c r="D37" s="168" t="s">
        <v>207</v>
      </c>
      <c r="E37" s="38">
        <v>0</v>
      </c>
    </row>
    <row r="38" spans="1:5" x14ac:dyDescent="0.25">
      <c r="A38" s="168" t="s">
        <v>449</v>
      </c>
      <c r="B38" s="38">
        <v>0</v>
      </c>
      <c r="D38" s="168" t="s">
        <v>328</v>
      </c>
      <c r="E38" s="38">
        <v>0</v>
      </c>
    </row>
    <row r="39" spans="1:5" x14ac:dyDescent="0.25">
      <c r="A39" s="168" t="s">
        <v>206</v>
      </c>
      <c r="B39" s="38">
        <v>0</v>
      </c>
      <c r="D39" s="168" t="s">
        <v>210</v>
      </c>
      <c r="E39" s="38">
        <v>0</v>
      </c>
    </row>
    <row r="40" spans="1:5" x14ac:dyDescent="0.25">
      <c r="A40" s="168" t="s">
        <v>208</v>
      </c>
      <c r="B40" s="38">
        <v>0</v>
      </c>
      <c r="D40" s="169" t="s">
        <v>203</v>
      </c>
      <c r="E40" s="66">
        <f>SUM(E31:E39)</f>
        <v>0</v>
      </c>
    </row>
    <row r="41" spans="1:5" x14ac:dyDescent="0.25">
      <c r="A41" s="168" t="s">
        <v>209</v>
      </c>
      <c r="B41" s="38">
        <v>0</v>
      </c>
      <c r="D41" s="168" t="s">
        <v>213</v>
      </c>
      <c r="E41" s="38">
        <v>0</v>
      </c>
    </row>
    <row r="42" spans="1:5" x14ac:dyDescent="0.25">
      <c r="A42" s="169" t="s">
        <v>211</v>
      </c>
      <c r="B42" s="66">
        <f>SUM(B38:B41)</f>
        <v>0</v>
      </c>
      <c r="D42" s="169" t="s">
        <v>215</v>
      </c>
      <c r="E42" s="66">
        <f>SUM(E41)</f>
        <v>0</v>
      </c>
    </row>
    <row r="43" spans="1:5" ht="13.8" thickBot="1" x14ac:dyDescent="0.3">
      <c r="A43" s="171" t="s">
        <v>212</v>
      </c>
      <c r="B43" s="67">
        <f>+B42+B37+B27+B19+B12</f>
        <v>0</v>
      </c>
      <c r="D43" s="171" t="s">
        <v>212</v>
      </c>
      <c r="E43" s="67">
        <f>+E42+E40+E30+E24+E17</f>
        <v>0</v>
      </c>
    </row>
    <row r="44" spans="1:5" x14ac:dyDescent="0.25">
      <c r="A44" s="168" t="s">
        <v>214</v>
      </c>
      <c r="B44" s="38">
        <v>0</v>
      </c>
      <c r="D44" s="168" t="s">
        <v>217</v>
      </c>
      <c r="E44" s="38">
        <v>0</v>
      </c>
    </row>
    <row r="45" spans="1:5" x14ac:dyDescent="0.25">
      <c r="A45" s="168" t="s">
        <v>216</v>
      </c>
      <c r="B45" s="38">
        <v>0</v>
      </c>
      <c r="D45" s="168" t="s">
        <v>219</v>
      </c>
      <c r="E45" s="38">
        <v>0</v>
      </c>
    </row>
    <row r="46" spans="1:5" x14ac:dyDescent="0.25">
      <c r="A46" s="168" t="s">
        <v>450</v>
      </c>
      <c r="B46" s="38">
        <v>0</v>
      </c>
      <c r="D46" s="168" t="s">
        <v>221</v>
      </c>
      <c r="E46" s="38">
        <v>0</v>
      </c>
    </row>
    <row r="47" spans="1:5" x14ac:dyDescent="0.25">
      <c r="A47" s="168" t="s">
        <v>218</v>
      </c>
      <c r="B47" s="38">
        <v>0</v>
      </c>
      <c r="D47" s="168" t="s">
        <v>222</v>
      </c>
      <c r="E47" s="38">
        <v>0</v>
      </c>
    </row>
    <row r="48" spans="1:5" x14ac:dyDescent="0.25">
      <c r="A48" s="168" t="s">
        <v>220</v>
      </c>
      <c r="B48" s="38">
        <v>0</v>
      </c>
      <c r="D48" s="168" t="s">
        <v>223</v>
      </c>
      <c r="E48" s="38">
        <v>0</v>
      </c>
    </row>
    <row r="49" spans="1:5" x14ac:dyDescent="0.25">
      <c r="A49" s="168" t="s">
        <v>325</v>
      </c>
      <c r="B49" s="38">
        <v>0</v>
      </c>
      <c r="D49" s="168" t="s">
        <v>329</v>
      </c>
      <c r="E49" s="38">
        <v>0</v>
      </c>
    </row>
    <row r="50" spans="1:5" x14ac:dyDescent="0.25">
      <c r="A50" s="168" t="s">
        <v>465</v>
      </c>
      <c r="B50" s="38">
        <v>0</v>
      </c>
      <c r="D50" s="168" t="s">
        <v>225</v>
      </c>
      <c r="E50" s="38">
        <v>0</v>
      </c>
    </row>
    <row r="51" spans="1:5" x14ac:dyDescent="0.25">
      <c r="A51" s="168" t="s">
        <v>224</v>
      </c>
      <c r="B51" s="38">
        <v>0</v>
      </c>
      <c r="D51" s="168" t="s">
        <v>226</v>
      </c>
      <c r="E51" s="38">
        <v>0</v>
      </c>
    </row>
    <row r="52" spans="1:5" x14ac:dyDescent="0.25">
      <c r="A52" s="168" t="s">
        <v>466</v>
      </c>
      <c r="B52" s="38">
        <v>0</v>
      </c>
      <c r="D52" s="168" t="s">
        <v>467</v>
      </c>
      <c r="E52" s="38">
        <v>0</v>
      </c>
    </row>
    <row r="53" spans="1:5" ht="26.4" x14ac:dyDescent="0.25">
      <c r="A53" s="170" t="s">
        <v>468</v>
      </c>
      <c r="B53" s="38">
        <v>0</v>
      </c>
      <c r="D53" s="169" t="s">
        <v>229</v>
      </c>
      <c r="E53" s="66">
        <f>SUM(E44:E52)</f>
        <v>0</v>
      </c>
    </row>
    <row r="54" spans="1:5" x14ac:dyDescent="0.25">
      <c r="A54" s="169" t="s">
        <v>227</v>
      </c>
      <c r="B54" s="66">
        <f>SUM(B44:B53)</f>
        <v>0</v>
      </c>
      <c r="D54" s="168" t="s">
        <v>231</v>
      </c>
      <c r="E54" s="38">
        <v>0</v>
      </c>
    </row>
    <row r="55" spans="1:5" x14ac:dyDescent="0.25">
      <c r="A55" s="168" t="s">
        <v>228</v>
      </c>
      <c r="B55" s="38">
        <v>0</v>
      </c>
      <c r="D55" s="168" t="s">
        <v>232</v>
      </c>
      <c r="E55" s="38">
        <v>0</v>
      </c>
    </row>
    <row r="56" spans="1:5" x14ac:dyDescent="0.25">
      <c r="A56" s="168" t="s">
        <v>230</v>
      </c>
      <c r="B56" s="38">
        <v>0</v>
      </c>
      <c r="D56" s="170" t="s">
        <v>344</v>
      </c>
      <c r="E56" s="38">
        <v>0</v>
      </c>
    </row>
    <row r="57" spans="1:5" ht="26.4" x14ac:dyDescent="0.25">
      <c r="A57" s="170" t="s">
        <v>341</v>
      </c>
      <c r="B57" s="38">
        <v>0</v>
      </c>
      <c r="D57" s="170" t="s">
        <v>469</v>
      </c>
      <c r="E57" s="38">
        <v>0</v>
      </c>
    </row>
    <row r="58" spans="1:5" ht="26.4" x14ac:dyDescent="0.25">
      <c r="A58" s="170" t="s">
        <v>470</v>
      </c>
      <c r="B58" s="38">
        <v>0</v>
      </c>
      <c r="D58" s="168" t="s">
        <v>235</v>
      </c>
      <c r="E58" s="38">
        <v>0</v>
      </c>
    </row>
    <row r="59" spans="1:5" x14ac:dyDescent="0.25">
      <c r="A59" s="168" t="s">
        <v>233</v>
      </c>
      <c r="B59" s="38">
        <v>0</v>
      </c>
      <c r="D59" s="168" t="s">
        <v>237</v>
      </c>
      <c r="E59" s="38">
        <v>0</v>
      </c>
    </row>
    <row r="60" spans="1:5" x14ac:dyDescent="0.25">
      <c r="A60" s="168" t="s">
        <v>234</v>
      </c>
      <c r="B60" s="38">
        <v>0</v>
      </c>
      <c r="D60" s="168" t="s">
        <v>238</v>
      </c>
      <c r="E60" s="38">
        <v>0</v>
      </c>
    </row>
    <row r="61" spans="1:5" x14ac:dyDescent="0.25">
      <c r="A61" s="168" t="s">
        <v>236</v>
      </c>
      <c r="B61" s="38">
        <v>0</v>
      </c>
      <c r="D61" s="168" t="s">
        <v>330</v>
      </c>
      <c r="E61" s="38">
        <v>0</v>
      </c>
    </row>
    <row r="62" spans="1:5" x14ac:dyDescent="0.25">
      <c r="A62" s="168" t="s">
        <v>326</v>
      </c>
      <c r="B62" s="38">
        <v>0</v>
      </c>
      <c r="D62" s="168" t="s">
        <v>241</v>
      </c>
      <c r="E62" s="38">
        <v>0</v>
      </c>
    </row>
    <row r="63" spans="1:5" x14ac:dyDescent="0.25">
      <c r="A63" s="168" t="s">
        <v>239</v>
      </c>
      <c r="B63" s="38">
        <v>0</v>
      </c>
      <c r="D63" s="169" t="s">
        <v>240</v>
      </c>
      <c r="E63" s="66">
        <f>SUM(E54:E62)</f>
        <v>0</v>
      </c>
    </row>
    <row r="64" spans="1:5" ht="13.8" thickBot="1" x14ac:dyDescent="0.3">
      <c r="A64" s="169" t="s">
        <v>240</v>
      </c>
      <c r="B64" s="66">
        <f>SUM(B55:B63)</f>
        <v>0</v>
      </c>
      <c r="D64" s="171" t="s">
        <v>242</v>
      </c>
      <c r="E64" s="67">
        <f>+E63+E53</f>
        <v>0</v>
      </c>
    </row>
    <row r="65" spans="1:5" ht="13.8" thickBot="1" x14ac:dyDescent="0.3">
      <c r="A65" s="171" t="s">
        <v>242</v>
      </c>
      <c r="B65" s="67">
        <f>+B64+B54</f>
        <v>0</v>
      </c>
      <c r="D65" s="172" t="s">
        <v>243</v>
      </c>
      <c r="E65" s="68">
        <f>+E64+E43</f>
        <v>0</v>
      </c>
    </row>
    <row r="66" spans="1:5" ht="13.8" thickBot="1" x14ac:dyDescent="0.3">
      <c r="A66" s="172" t="s">
        <v>243</v>
      </c>
      <c r="B66" s="68">
        <f>+B65+B43</f>
        <v>0</v>
      </c>
      <c r="D66" s="168" t="s">
        <v>246</v>
      </c>
      <c r="E66" s="38">
        <v>0</v>
      </c>
    </row>
    <row r="67" spans="1:5" x14ac:dyDescent="0.25">
      <c r="A67" s="168" t="s">
        <v>244</v>
      </c>
      <c r="B67" s="38">
        <v>0</v>
      </c>
      <c r="D67" s="168" t="s">
        <v>248</v>
      </c>
      <c r="E67" s="38">
        <v>0</v>
      </c>
    </row>
    <row r="68" spans="1:5" ht="26.4" x14ac:dyDescent="0.25">
      <c r="A68" s="168" t="s">
        <v>245</v>
      </c>
      <c r="B68" s="38">
        <v>0</v>
      </c>
      <c r="D68" s="170" t="s">
        <v>472</v>
      </c>
      <c r="E68" s="38">
        <v>0</v>
      </c>
    </row>
    <row r="69" spans="1:5" ht="26.4" x14ac:dyDescent="0.25">
      <c r="A69" s="168" t="s">
        <v>247</v>
      </c>
      <c r="B69" s="38">
        <v>0</v>
      </c>
      <c r="D69" s="170" t="s">
        <v>473</v>
      </c>
      <c r="E69" s="38">
        <v>0</v>
      </c>
    </row>
    <row r="70" spans="1:5" ht="26.4" x14ac:dyDescent="0.25">
      <c r="A70" s="170" t="s">
        <v>502</v>
      </c>
      <c r="B70" s="38">
        <v>0</v>
      </c>
      <c r="D70" s="168" t="s">
        <v>250</v>
      </c>
      <c r="E70" s="38">
        <v>0</v>
      </c>
    </row>
    <row r="71" spans="1:5" x14ac:dyDescent="0.25">
      <c r="A71" s="168" t="s">
        <v>471</v>
      </c>
      <c r="B71" s="38">
        <v>0</v>
      </c>
      <c r="D71" s="168" t="s">
        <v>252</v>
      </c>
      <c r="E71" s="38">
        <v>0</v>
      </c>
    </row>
    <row r="72" spans="1:5" ht="26.4" x14ac:dyDescent="0.25">
      <c r="A72" s="168" t="s">
        <v>249</v>
      </c>
      <c r="B72" s="38">
        <v>0</v>
      </c>
      <c r="D72" s="170" t="s">
        <v>503</v>
      </c>
      <c r="E72" s="38">
        <v>0</v>
      </c>
    </row>
    <row r="73" spans="1:5" x14ac:dyDescent="0.25">
      <c r="A73" s="168" t="s">
        <v>251</v>
      </c>
      <c r="B73" s="38">
        <v>0</v>
      </c>
      <c r="D73" s="168" t="s">
        <v>254</v>
      </c>
      <c r="E73" s="38">
        <v>0</v>
      </c>
    </row>
    <row r="74" spans="1:5" x14ac:dyDescent="0.25">
      <c r="A74" s="168" t="s">
        <v>253</v>
      </c>
      <c r="B74" s="38">
        <v>0</v>
      </c>
      <c r="D74" s="169" t="s">
        <v>255</v>
      </c>
      <c r="E74" s="66">
        <f>SUM(E66:E73)</f>
        <v>0</v>
      </c>
    </row>
    <row r="75" spans="1:5" x14ac:dyDescent="0.25">
      <c r="A75" s="168" t="s">
        <v>254</v>
      </c>
      <c r="B75" s="38">
        <v>0</v>
      </c>
      <c r="D75" s="168" t="s">
        <v>256</v>
      </c>
      <c r="E75" s="38">
        <v>0</v>
      </c>
    </row>
    <row r="76" spans="1:5" x14ac:dyDescent="0.25">
      <c r="A76" s="169" t="s">
        <v>255</v>
      </c>
      <c r="B76" s="66">
        <f>SUM(B67:B75)</f>
        <v>0</v>
      </c>
      <c r="D76" s="168" t="s">
        <v>331</v>
      </c>
      <c r="E76" s="38">
        <v>0</v>
      </c>
    </row>
    <row r="77" spans="1:5" x14ac:dyDescent="0.25">
      <c r="A77" s="168" t="s">
        <v>257</v>
      </c>
      <c r="B77" s="38">
        <v>0</v>
      </c>
      <c r="D77" s="168" t="s">
        <v>258</v>
      </c>
      <c r="E77" s="38">
        <v>0</v>
      </c>
    </row>
    <row r="78" spans="1:5" x14ac:dyDescent="0.25">
      <c r="A78" s="168" t="s">
        <v>474</v>
      </c>
      <c r="B78" s="38">
        <v>0</v>
      </c>
      <c r="D78" s="168" t="s">
        <v>332</v>
      </c>
      <c r="E78" s="38">
        <v>0</v>
      </c>
    </row>
    <row r="79" spans="1:5" x14ac:dyDescent="0.25">
      <c r="A79" s="168" t="s">
        <v>327</v>
      </c>
      <c r="B79" s="38">
        <v>0</v>
      </c>
      <c r="D79" s="168" t="s">
        <v>260</v>
      </c>
      <c r="E79" s="38">
        <v>0</v>
      </c>
    </row>
    <row r="80" spans="1:5" x14ac:dyDescent="0.25">
      <c r="A80" s="168" t="s">
        <v>259</v>
      </c>
      <c r="B80" s="38">
        <v>0</v>
      </c>
      <c r="D80" s="168" t="s">
        <v>261</v>
      </c>
      <c r="E80" s="38">
        <v>0</v>
      </c>
    </row>
    <row r="81" spans="1:9" x14ac:dyDescent="0.25">
      <c r="A81" s="168" t="s">
        <v>261</v>
      </c>
      <c r="B81" s="38">
        <v>0</v>
      </c>
      <c r="D81" s="169" t="s">
        <v>262</v>
      </c>
      <c r="E81" s="66">
        <f>SUM(E75:E80)</f>
        <v>0</v>
      </c>
    </row>
    <row r="82" spans="1:9" ht="13.8" thickBot="1" x14ac:dyDescent="0.3">
      <c r="A82" s="169" t="s">
        <v>262</v>
      </c>
      <c r="B82" s="66">
        <f>SUM(B77:B81)</f>
        <v>0</v>
      </c>
      <c r="D82" s="171" t="s">
        <v>263</v>
      </c>
      <c r="E82" s="67">
        <f>+E81+E74</f>
        <v>0</v>
      </c>
    </row>
    <row r="83" spans="1:9" ht="13.8" thickBot="1" x14ac:dyDescent="0.3">
      <c r="A83" s="171" t="s">
        <v>263</v>
      </c>
      <c r="B83" s="67">
        <f>+B82+B76</f>
        <v>0</v>
      </c>
      <c r="D83" s="173" t="s">
        <v>264</v>
      </c>
      <c r="E83" s="66">
        <f>+E82+E65</f>
        <v>0</v>
      </c>
    </row>
    <row r="84" spans="1:9" x14ac:dyDescent="0.25">
      <c r="A84" s="173" t="s">
        <v>264</v>
      </c>
      <c r="B84" s="66">
        <f>+B83+B66</f>
        <v>0</v>
      </c>
    </row>
    <row r="85" spans="1:9" x14ac:dyDescent="0.25">
      <c r="D85" s="274" t="s">
        <v>110</v>
      </c>
      <c r="E85" s="246"/>
    </row>
    <row r="86" spans="1:9" x14ac:dyDescent="0.25">
      <c r="D86" s="275" t="s">
        <v>310</v>
      </c>
      <c r="E86" s="247">
        <v>0</v>
      </c>
    </row>
    <row r="87" spans="1:9" s="31" customFormat="1" ht="12.75" customHeight="1" x14ac:dyDescent="0.25">
      <c r="D87" s="275" t="s">
        <v>311</v>
      </c>
      <c r="E87" s="247">
        <v>0</v>
      </c>
      <c r="F87" s="10"/>
      <c r="G87" s="10"/>
      <c r="H87" s="10"/>
      <c r="I87" s="10"/>
    </row>
    <row r="88" spans="1:9" s="31" customFormat="1" ht="40.5" customHeight="1" x14ac:dyDescent="0.25">
      <c r="D88" s="364" t="s">
        <v>409</v>
      </c>
      <c r="E88" s="365">
        <v>0</v>
      </c>
      <c r="F88" s="10"/>
      <c r="G88" s="10"/>
      <c r="H88" s="10"/>
      <c r="I88" s="10"/>
    </row>
    <row r="89" spans="1:9" s="31" customFormat="1" x14ac:dyDescent="0.25">
      <c r="D89" s="275" t="s">
        <v>408</v>
      </c>
      <c r="E89" s="247">
        <v>0</v>
      </c>
      <c r="F89" s="10"/>
      <c r="G89" s="32"/>
    </row>
    <row r="90" spans="1:9" s="31" customFormat="1" ht="12.75" customHeight="1" x14ac:dyDescent="0.25">
      <c r="D90" s="276" t="s">
        <v>109</v>
      </c>
      <c r="E90" s="265">
        <f>+E53-E86-E87-E88-E89</f>
        <v>0</v>
      </c>
      <c r="F90" s="10"/>
      <c r="G90" s="371"/>
      <c r="H90" s="371"/>
      <c r="I90" s="371"/>
    </row>
    <row r="91" spans="1:9" s="31" customFormat="1" x14ac:dyDescent="0.25">
      <c r="D91" s="277"/>
      <c r="F91" s="10"/>
      <c r="G91" s="10"/>
      <c r="H91" s="10"/>
      <c r="I91" s="10"/>
    </row>
    <row r="92" spans="1:9" s="31" customFormat="1" x14ac:dyDescent="0.25">
      <c r="D92" s="313" t="s">
        <v>354</v>
      </c>
      <c r="E92" s="314"/>
      <c r="F92" s="10"/>
      <c r="G92" s="10"/>
      <c r="H92" s="10"/>
      <c r="I92" s="10"/>
    </row>
    <row r="93" spans="1:9" ht="12.75" customHeight="1" x14ac:dyDescent="0.25">
      <c r="D93" s="315" t="s">
        <v>475</v>
      </c>
      <c r="E93" s="316">
        <v>0</v>
      </c>
    </row>
    <row r="94" spans="1:9" x14ac:dyDescent="0.25">
      <c r="D94" s="317" t="s">
        <v>348</v>
      </c>
      <c r="E94" s="318">
        <v>0</v>
      </c>
    </row>
    <row r="95" spans="1:9" x14ac:dyDescent="0.25">
      <c r="D95" s="319"/>
      <c r="E95" s="320"/>
    </row>
    <row r="96" spans="1:9" x14ac:dyDescent="0.25">
      <c r="D96" s="313" t="s">
        <v>360</v>
      </c>
      <c r="E96" s="156"/>
    </row>
    <row r="97" spans="4:10" x14ac:dyDescent="0.25">
      <c r="D97" s="315" t="s">
        <v>355</v>
      </c>
      <c r="E97" s="247">
        <v>0</v>
      </c>
    </row>
    <row r="98" spans="4:10" x14ac:dyDescent="0.25">
      <c r="D98" s="315" t="s">
        <v>356</v>
      </c>
      <c r="E98" s="247">
        <v>0</v>
      </c>
    </row>
    <row r="99" spans="4:10" ht="26.4" x14ac:dyDescent="0.25">
      <c r="D99" s="315" t="s">
        <v>357</v>
      </c>
      <c r="E99" s="247">
        <v>0</v>
      </c>
      <c r="J99" s="363"/>
    </row>
    <row r="100" spans="4:10" x14ac:dyDescent="0.25">
      <c r="D100" s="315" t="s">
        <v>358</v>
      </c>
      <c r="E100" s="247">
        <v>0</v>
      </c>
    </row>
    <row r="101" spans="4:10" x14ac:dyDescent="0.25">
      <c r="D101" s="317" t="s">
        <v>359</v>
      </c>
      <c r="E101" s="321">
        <v>0</v>
      </c>
    </row>
    <row r="102" spans="4:10" x14ac:dyDescent="0.25">
      <c r="D102" s="278"/>
    </row>
    <row r="103" spans="4:10" x14ac:dyDescent="0.25">
      <c r="D103" s="322" t="s">
        <v>373</v>
      </c>
      <c r="E103" s="176"/>
    </row>
    <row r="104" spans="4:10" x14ac:dyDescent="0.25">
      <c r="D104" s="323" t="s">
        <v>374</v>
      </c>
      <c r="E104" s="247">
        <v>0</v>
      </c>
    </row>
    <row r="105" spans="4:10" x14ac:dyDescent="0.25">
      <c r="D105" s="323" t="s">
        <v>375</v>
      </c>
      <c r="E105" s="247">
        <v>0</v>
      </c>
    </row>
    <row r="106" spans="4:10" x14ac:dyDescent="0.25">
      <c r="D106" s="323" t="s">
        <v>494</v>
      </c>
      <c r="E106" s="247">
        <v>0</v>
      </c>
    </row>
    <row r="107" spans="4:10" x14ac:dyDescent="0.25">
      <c r="D107" s="323" t="s">
        <v>376</v>
      </c>
      <c r="E107" s="247">
        <v>0</v>
      </c>
    </row>
    <row r="108" spans="4:10" x14ac:dyDescent="0.25">
      <c r="D108" s="323" t="s">
        <v>406</v>
      </c>
      <c r="E108" s="247">
        <v>0</v>
      </c>
    </row>
    <row r="109" spans="4:10" x14ac:dyDescent="0.25">
      <c r="D109" s="324" t="s">
        <v>377</v>
      </c>
      <c r="E109" s="265">
        <f>+B26-E104-E105-E106-E107-E108</f>
        <v>0</v>
      </c>
    </row>
    <row r="110" spans="4:10" x14ac:dyDescent="0.25">
      <c r="D110" s="278"/>
    </row>
  </sheetData>
  <sheetProtection algorithmName="SHA-512" hashValue="dih6eJhP8CTkx8kfdrNcNidhSAASEUACzMpmvJp4erWJ7b2tiPCLswyLZJWPsun2sWXwjBdDYPC15Kbcwk4N8A==" saltValue="1NRZqwdASwOYez55pnn9JQ==" spinCount="100000" sheet="1" objects="1" scenarios="1"/>
  <protectedRanges>
    <protectedRange sqref="J99" name="Interval1_3_1"/>
    <protectedRange sqref="B20:B26 B38:B41 B44:B53 B67:B75 B77:B81 E75:E80 E10:E16 E44:E52 E41 E25:E29 E18:E23 E66:E73 B28:B36 B55:B63 E31:E39 E54:E62 B10:B11 B13:B18" name="Interval1_1"/>
  </protectedRanges>
  <mergeCells count="3">
    <mergeCell ref="A3:E3"/>
    <mergeCell ref="A4:E4"/>
    <mergeCell ref="A5:E5"/>
  </mergeCells>
  <phoneticPr fontId="3" type="noConversion"/>
  <pageMargins left="0.19685039370078741" right="0.19685039370078741" top="0.59055118110236227" bottom="0.39370078740157483" header="0" footer="0"/>
  <pageSetup paperSize="9" scale="49" orientation="portrait" r:id="rId1"/>
  <headerFooter alignWithMargins="0"/>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572"/>
  <sheetViews>
    <sheetView showGridLines="0" zoomScale="90" zoomScaleNormal="90" workbookViewId="0">
      <selection activeCell="F37" sqref="F37:J37"/>
    </sheetView>
  </sheetViews>
  <sheetFormatPr defaultColWidth="9.21875" defaultRowHeight="13.2" x14ac:dyDescent="0.25"/>
  <cols>
    <col min="1" max="1" width="17" style="10" customWidth="1"/>
    <col min="2" max="2" width="105.44140625" style="10" bestFit="1" customWidth="1"/>
    <col min="3" max="3" width="16.44140625" style="10" customWidth="1"/>
    <col min="4" max="7" width="16.21875" style="10" customWidth="1"/>
    <col min="8" max="8" width="5.21875" style="10" customWidth="1"/>
    <col min="9" max="9" width="17.77734375" style="10" customWidth="1"/>
    <col min="10" max="10" width="19.5546875" style="10" customWidth="1"/>
    <col min="11" max="11" width="11.44140625" style="10" customWidth="1"/>
    <col min="12" max="12" width="23.5546875" style="10" bestFit="1" customWidth="1"/>
    <col min="13" max="16384" width="9.21875" style="10"/>
  </cols>
  <sheetData>
    <row r="1" spans="1:18" ht="12.75" customHeight="1" x14ac:dyDescent="0.25">
      <c r="A1" s="85" t="s">
        <v>513</v>
      </c>
      <c r="B1" s="31"/>
      <c r="C1" s="31"/>
      <c r="D1" s="31"/>
      <c r="E1" s="31"/>
      <c r="F1" s="31"/>
      <c r="G1" s="31"/>
      <c r="H1" s="31"/>
      <c r="I1" s="31"/>
      <c r="J1" s="31"/>
      <c r="K1" s="31"/>
      <c r="L1" s="31"/>
      <c r="M1" s="31"/>
      <c r="N1" s="31"/>
      <c r="O1" s="31"/>
      <c r="P1" s="31"/>
      <c r="Q1" s="31"/>
      <c r="R1" s="31"/>
    </row>
    <row r="2" spans="1:18" ht="12.75" customHeight="1" x14ac:dyDescent="0.25">
      <c r="A2" s="32" t="s">
        <v>53</v>
      </c>
      <c r="B2" s="31"/>
      <c r="C2" s="31"/>
      <c r="D2" s="31"/>
      <c r="E2" s="31"/>
      <c r="F2" s="31"/>
      <c r="G2" s="31"/>
      <c r="H2" s="31"/>
      <c r="I2" s="31"/>
      <c r="J2" s="31"/>
      <c r="K2" s="31"/>
      <c r="L2" s="31"/>
      <c r="M2" s="31"/>
      <c r="N2" s="31"/>
      <c r="O2" s="31"/>
      <c r="P2" s="31"/>
      <c r="Q2" s="31"/>
      <c r="R2" s="31"/>
    </row>
    <row r="3" spans="1:18" ht="12.75" customHeight="1" x14ac:dyDescent="0.25">
      <c r="A3" s="32"/>
      <c r="B3" s="31"/>
      <c r="C3" s="31"/>
      <c r="D3" s="31"/>
      <c r="E3" s="31"/>
      <c r="F3" s="31"/>
      <c r="G3" s="31"/>
      <c r="H3" s="31"/>
      <c r="I3" s="31"/>
      <c r="J3" s="31"/>
      <c r="K3" s="31"/>
      <c r="L3" s="31"/>
      <c r="M3" s="31"/>
      <c r="N3" s="31"/>
      <c r="O3" s="31"/>
      <c r="P3" s="31"/>
      <c r="Q3" s="31"/>
      <c r="R3" s="31"/>
    </row>
    <row r="4" spans="1:18" ht="12.75" customHeight="1" x14ac:dyDescent="0.25">
      <c r="A4" s="396" t="str">
        <f>Balanç!A4</f>
        <v>Subsector:</v>
      </c>
      <c r="B4" s="397"/>
      <c r="C4" s="397"/>
      <c r="D4" s="397"/>
      <c r="E4" s="398"/>
      <c r="F4" s="31"/>
      <c r="G4" s="31"/>
      <c r="H4" s="31"/>
      <c r="I4" s="31"/>
      <c r="J4" s="31"/>
      <c r="K4" s="31"/>
      <c r="L4" s="31"/>
      <c r="M4" s="31"/>
      <c r="N4" s="31"/>
      <c r="O4" s="31"/>
      <c r="P4" s="31"/>
      <c r="Q4" s="31"/>
      <c r="R4" s="31"/>
    </row>
    <row r="5" spans="1:18" ht="12.75" customHeight="1" x14ac:dyDescent="0.25">
      <c r="A5" s="399" t="str">
        <f>Balanç!A5</f>
        <v>Departament:</v>
      </c>
      <c r="B5" s="400"/>
      <c r="C5" s="400"/>
      <c r="D5" s="400"/>
      <c r="E5" s="401"/>
      <c r="F5" s="31"/>
      <c r="G5" s="31"/>
      <c r="H5" s="31"/>
      <c r="I5" s="31"/>
      <c r="J5" s="31"/>
      <c r="K5" s="31"/>
      <c r="L5" s="31"/>
      <c r="M5" s="31"/>
      <c r="N5" s="31"/>
      <c r="O5" s="31"/>
      <c r="P5" s="31"/>
      <c r="Q5" s="31"/>
      <c r="R5" s="31"/>
    </row>
    <row r="6" spans="1:18" ht="12.75" customHeight="1" x14ac:dyDescent="0.25">
      <c r="A6" s="402" t="str">
        <f>Balanç!A6</f>
        <v>Entitat:</v>
      </c>
      <c r="B6" s="403"/>
      <c r="C6" s="403"/>
      <c r="D6" s="403"/>
      <c r="E6" s="404"/>
      <c r="F6" s="31"/>
      <c r="H6" s="31"/>
      <c r="I6" s="31"/>
      <c r="J6" s="31"/>
      <c r="K6" s="31"/>
      <c r="L6" s="31"/>
      <c r="M6" s="31"/>
      <c r="O6" s="31"/>
      <c r="P6" s="31"/>
      <c r="Q6" s="31"/>
      <c r="R6" s="31"/>
    </row>
    <row r="7" spans="1:18" ht="12.75" customHeight="1" x14ac:dyDescent="0.25">
      <c r="A7" s="32"/>
      <c r="B7" s="31"/>
      <c r="C7" s="31"/>
      <c r="D7" s="31"/>
      <c r="E7" s="31"/>
      <c r="F7" s="31"/>
      <c r="G7" s="31"/>
      <c r="H7" s="31"/>
      <c r="I7" s="31"/>
      <c r="J7" s="31"/>
      <c r="K7" s="31"/>
      <c r="L7" s="31"/>
      <c r="M7" s="31"/>
      <c r="N7" s="31"/>
      <c r="O7" s="31"/>
      <c r="P7" s="31"/>
      <c r="Q7" s="31"/>
      <c r="R7" s="31"/>
    </row>
    <row r="8" spans="1:18" ht="12.75" customHeight="1" x14ac:dyDescent="0.25">
      <c r="A8" s="32" t="s">
        <v>54</v>
      </c>
      <c r="B8" s="31"/>
      <c r="C8" s="40"/>
      <c r="D8" s="31"/>
      <c r="E8" s="206" t="s">
        <v>1</v>
      </c>
      <c r="F8" s="31"/>
      <c r="G8" s="31"/>
      <c r="H8" s="31"/>
      <c r="I8" s="31"/>
      <c r="J8" s="31"/>
      <c r="K8" s="31"/>
      <c r="L8" s="31"/>
      <c r="M8" s="31"/>
      <c r="N8" s="31"/>
      <c r="O8" s="31"/>
      <c r="P8" s="31"/>
      <c r="Q8" s="31"/>
      <c r="R8" s="31"/>
    </row>
    <row r="9" spans="1:18" ht="12.75" customHeight="1" x14ac:dyDescent="0.25">
      <c r="C9" s="40"/>
      <c r="D9" s="31"/>
      <c r="E9" s="31"/>
      <c r="F9" s="31"/>
      <c r="G9" s="31"/>
      <c r="H9" s="31"/>
      <c r="I9" s="31"/>
      <c r="J9" s="31"/>
      <c r="K9" s="31"/>
      <c r="L9" s="31"/>
      <c r="M9" s="31"/>
      <c r="N9" s="31"/>
      <c r="O9" s="31"/>
      <c r="P9" s="31"/>
      <c r="Q9" s="31"/>
      <c r="R9" s="31"/>
    </row>
    <row r="10" spans="1:18" ht="12.75" customHeight="1" thickBot="1" x14ac:dyDescent="0.3">
      <c r="A10" s="39" t="s">
        <v>282</v>
      </c>
      <c r="B10" s="85" t="s">
        <v>65</v>
      </c>
      <c r="D10" s="40"/>
      <c r="E10" s="40"/>
    </row>
    <row r="11" spans="1:18" ht="12.75" customHeight="1" thickBot="1" x14ac:dyDescent="0.3">
      <c r="C11" s="256" t="s">
        <v>512</v>
      </c>
      <c r="D11" s="257" t="s">
        <v>525</v>
      </c>
      <c r="E11" s="256" t="s">
        <v>526</v>
      </c>
    </row>
    <row r="12" spans="1:18" ht="12.75" customHeight="1" x14ac:dyDescent="0.25">
      <c r="A12" s="41"/>
      <c r="B12" s="42" t="s">
        <v>127</v>
      </c>
      <c r="C12" s="79">
        <f>SUM(C13:C16)</f>
        <v>0</v>
      </c>
      <c r="D12" s="79"/>
      <c r="E12" s="79">
        <f>SUM(E13:E16)</f>
        <v>0</v>
      </c>
    </row>
    <row r="13" spans="1:18" ht="12.75" customHeight="1" x14ac:dyDescent="0.25">
      <c r="A13" s="43" t="s">
        <v>2</v>
      </c>
      <c r="B13" s="133" t="s">
        <v>120</v>
      </c>
      <c r="C13" s="80">
        <f>Balanç!B10</f>
        <v>0</v>
      </c>
      <c r="D13" s="80"/>
      <c r="E13" s="80">
        <f>Balanç!C10</f>
        <v>0</v>
      </c>
    </row>
    <row r="14" spans="1:18" ht="12.75" customHeight="1" x14ac:dyDescent="0.25">
      <c r="A14" s="43" t="s">
        <v>2</v>
      </c>
      <c r="B14" s="133" t="s">
        <v>121</v>
      </c>
      <c r="C14" s="80">
        <f>Balanç!B11</f>
        <v>0</v>
      </c>
      <c r="D14" s="80"/>
      <c r="E14" s="80">
        <f>Balanç!C11</f>
        <v>0</v>
      </c>
    </row>
    <row r="15" spans="1:18" ht="12.75" customHeight="1" x14ac:dyDescent="0.25">
      <c r="A15" s="43" t="s">
        <v>2</v>
      </c>
      <c r="B15" s="133" t="s">
        <v>139</v>
      </c>
      <c r="C15" s="80">
        <f>Balanç!B12</f>
        <v>0</v>
      </c>
      <c r="D15" s="80"/>
      <c r="E15" s="80">
        <f>Balanç!C12</f>
        <v>0</v>
      </c>
    </row>
    <row r="16" spans="1:18" ht="12.75" customHeight="1" thickBot="1" x14ac:dyDescent="0.3">
      <c r="A16" s="43" t="s">
        <v>2</v>
      </c>
      <c r="B16" s="133" t="s">
        <v>122</v>
      </c>
      <c r="C16" s="80">
        <f>Balanç!B19</f>
        <v>0</v>
      </c>
      <c r="D16" s="80"/>
      <c r="E16" s="80">
        <f>Balanç!C19</f>
        <v>0</v>
      </c>
    </row>
    <row r="17" spans="1:14" ht="12.75" customHeight="1" x14ac:dyDescent="0.25">
      <c r="A17" s="44" t="s">
        <v>55</v>
      </c>
      <c r="B17" s="45" t="s">
        <v>128</v>
      </c>
      <c r="C17" s="45"/>
      <c r="D17" s="126">
        <f>SUM(Pressupostos!E44:E52)</f>
        <v>0</v>
      </c>
      <c r="E17" s="93"/>
      <c r="F17" s="369"/>
    </row>
    <row r="18" spans="1:14" ht="12.75" customHeight="1" x14ac:dyDescent="0.25">
      <c r="A18" s="46" t="s">
        <v>55</v>
      </c>
      <c r="B18" s="47" t="s">
        <v>305</v>
      </c>
      <c r="C18" s="47"/>
      <c r="D18" s="255">
        <f>Pressupostos!E86</f>
        <v>0</v>
      </c>
      <c r="E18" s="94"/>
    </row>
    <row r="19" spans="1:14" ht="12.75" customHeight="1" x14ac:dyDescent="0.25">
      <c r="A19" s="46" t="s">
        <v>56</v>
      </c>
      <c r="B19" s="47" t="s">
        <v>140</v>
      </c>
      <c r="C19" s="47"/>
      <c r="D19" s="127">
        <f>SUM(Pressupostos!B44:B52)</f>
        <v>0</v>
      </c>
      <c r="E19" s="94"/>
    </row>
    <row r="20" spans="1:14" ht="12.75" customHeight="1" x14ac:dyDescent="0.25">
      <c r="A20" s="86" t="s">
        <v>105</v>
      </c>
      <c r="B20" s="144" t="s">
        <v>129</v>
      </c>
      <c r="C20" s="101"/>
      <c r="D20" s="141">
        <f>SUM(D21:D23)</f>
        <v>0</v>
      </c>
      <c r="E20" s="96"/>
    </row>
    <row r="21" spans="1:14" ht="12.75" customHeight="1" x14ac:dyDescent="0.25">
      <c r="A21" s="49" t="s">
        <v>269</v>
      </c>
      <c r="B21" s="138" t="s">
        <v>402</v>
      </c>
      <c r="C21" s="101"/>
      <c r="D21" s="145">
        <f>+Inf_compl.!C25</f>
        <v>0</v>
      </c>
      <c r="E21" s="146"/>
    </row>
    <row r="22" spans="1:14" ht="12.75" customHeight="1" x14ac:dyDescent="0.25">
      <c r="A22" s="49" t="s">
        <v>269</v>
      </c>
      <c r="B22" s="138" t="s">
        <v>100</v>
      </c>
      <c r="C22" s="101"/>
      <c r="D22" s="145">
        <f>+Inf_compl.!C26</f>
        <v>0</v>
      </c>
      <c r="E22" s="146"/>
    </row>
    <row r="23" spans="1:14" ht="12.75" customHeight="1" x14ac:dyDescent="0.25">
      <c r="A23" s="48" t="s">
        <v>269</v>
      </c>
      <c r="B23" s="139" t="s">
        <v>273</v>
      </c>
      <c r="C23" s="102"/>
      <c r="D23" s="75">
        <f>+Inf_compl.!C28</f>
        <v>0</v>
      </c>
      <c r="E23" s="97"/>
    </row>
    <row r="24" spans="1:14" ht="12.75" customHeight="1" x14ac:dyDescent="0.25">
      <c r="A24" s="49" t="s">
        <v>446</v>
      </c>
      <c r="B24" s="144" t="s">
        <v>403</v>
      </c>
      <c r="C24" s="258"/>
      <c r="D24" s="75">
        <f>+Inf_compl.!C29+Inf_compl.!C47</f>
        <v>0</v>
      </c>
      <c r="E24" s="96"/>
      <c r="L24" s="32"/>
      <c r="M24" s="31"/>
      <c r="N24" s="31"/>
    </row>
    <row r="25" spans="1:14" ht="12.75" customHeight="1" x14ac:dyDescent="0.25">
      <c r="A25" s="86" t="s">
        <v>57</v>
      </c>
      <c r="B25" s="100" t="s">
        <v>141</v>
      </c>
      <c r="C25" s="100"/>
      <c r="D25" s="128">
        <f>SUM(D26:D27)</f>
        <v>0</v>
      </c>
      <c r="E25" s="95"/>
    </row>
    <row r="26" spans="1:14" ht="12.75" customHeight="1" x14ac:dyDescent="0.25">
      <c r="A26" s="49" t="s">
        <v>57</v>
      </c>
      <c r="B26" s="134" t="s">
        <v>123</v>
      </c>
      <c r="C26" s="3"/>
      <c r="D26" s="73">
        <f>'Compte PiG'!C32</f>
        <v>0</v>
      </c>
      <c r="E26" s="96"/>
    </row>
    <row r="27" spans="1:14" ht="12.75" customHeight="1" x14ac:dyDescent="0.25">
      <c r="A27" s="48" t="s">
        <v>57</v>
      </c>
      <c r="B27" s="135" t="s">
        <v>124</v>
      </c>
      <c r="C27" s="4"/>
      <c r="D27" s="75">
        <f>'Compte PiG'!C33</f>
        <v>0</v>
      </c>
      <c r="E27" s="97"/>
    </row>
    <row r="28" spans="1:14" ht="12.75" customHeight="1" x14ac:dyDescent="0.25">
      <c r="A28" s="87" t="s">
        <v>57</v>
      </c>
      <c r="B28" s="103" t="s">
        <v>142</v>
      </c>
      <c r="C28" s="103"/>
      <c r="D28" s="129">
        <f>'Compte PiG'!C28</f>
        <v>0</v>
      </c>
      <c r="E28" s="98"/>
    </row>
    <row r="29" spans="1:14" ht="12.75" customHeight="1" x14ac:dyDescent="0.25">
      <c r="A29" s="91" t="s">
        <v>274</v>
      </c>
      <c r="B29" s="90" t="s">
        <v>130</v>
      </c>
      <c r="C29" s="90"/>
      <c r="D29" s="131">
        <f>+D17-D18-D19+D20-D24+D25+D28</f>
        <v>0</v>
      </c>
      <c r="E29" s="119"/>
    </row>
    <row r="30" spans="1:14" ht="13.5" customHeight="1" thickBot="1" x14ac:dyDescent="0.3">
      <c r="A30" s="120" t="s">
        <v>115</v>
      </c>
      <c r="B30" s="118" t="s">
        <v>532</v>
      </c>
      <c r="C30" s="121"/>
      <c r="D30" s="132">
        <f>+C12+D29</f>
        <v>0</v>
      </c>
      <c r="E30" s="122">
        <f>+E12</f>
        <v>0</v>
      </c>
    </row>
    <row r="31" spans="1:14" ht="13.5" customHeight="1" thickBot="1" x14ac:dyDescent="0.3">
      <c r="A31" s="110"/>
      <c r="B31" s="88" t="s">
        <v>58</v>
      </c>
      <c r="C31" s="88"/>
      <c r="D31" s="88"/>
      <c r="E31" s="207">
        <f>+E30-D30</f>
        <v>0</v>
      </c>
    </row>
    <row r="32" spans="1:14" ht="12.75" customHeight="1" x14ac:dyDescent="0.25">
      <c r="D32" s="50"/>
      <c r="F32" s="18"/>
    </row>
    <row r="33" spans="1:11" ht="12.75" customHeight="1" x14ac:dyDescent="0.25">
      <c r="B33" s="1" t="s">
        <v>476</v>
      </c>
      <c r="C33" s="74"/>
      <c r="D33" s="290"/>
      <c r="E33" s="291" t="str">
        <f>IF(TRUNC(E31,2)=0,"Correcte","A justificar")</f>
        <v>Correcte</v>
      </c>
      <c r="F33" s="366" t="str">
        <f>IF(E31&lt;&gt;0,"Comprovar si s'han omplert els camps de la pestanya d'Inf.Compl. o s'ha comès algun altre error dels indicats a les FAQ disponible a la web d'elaboració dels pressupostos","")</f>
        <v/>
      </c>
      <c r="G33" s="78"/>
      <c r="H33" s="78"/>
      <c r="I33" s="78"/>
      <c r="J33" s="78"/>
      <c r="K33" s="78"/>
    </row>
    <row r="34" spans="1:11" ht="24.75" customHeight="1" x14ac:dyDescent="0.25">
      <c r="B34" s="2"/>
      <c r="C34" s="50"/>
      <c r="D34" s="50"/>
      <c r="F34" s="78"/>
      <c r="G34" s="78"/>
      <c r="H34" s="78"/>
      <c r="I34" s="78"/>
      <c r="J34" s="78"/>
      <c r="K34" s="78"/>
    </row>
    <row r="35" spans="1:11" ht="12.75" customHeight="1" x14ac:dyDescent="0.25">
      <c r="A35" s="51" t="s">
        <v>59</v>
      </c>
      <c r="B35" s="18"/>
      <c r="C35" s="50"/>
      <c r="D35" s="50"/>
    </row>
    <row r="36" spans="1:11" ht="12.75" customHeight="1" x14ac:dyDescent="0.25">
      <c r="A36" s="425"/>
      <c r="B36" s="426"/>
      <c r="C36" s="426"/>
      <c r="D36" s="426"/>
      <c r="E36" s="426"/>
      <c r="F36" s="312" t="s">
        <v>380</v>
      </c>
      <c r="G36" s="337"/>
      <c r="H36" s="296"/>
      <c r="I36" s="296"/>
      <c r="J36" s="147"/>
      <c r="K36" s="336" t="s">
        <v>378</v>
      </c>
    </row>
    <row r="37" spans="1:11" ht="12.75" customHeight="1" x14ac:dyDescent="0.25">
      <c r="A37" s="429"/>
      <c r="B37" s="430"/>
      <c r="C37" s="430"/>
      <c r="D37" s="430"/>
      <c r="E37" s="430"/>
      <c r="F37" s="441"/>
      <c r="G37" s="442"/>
      <c r="H37" s="442"/>
      <c r="I37" s="442"/>
      <c r="J37" s="443"/>
      <c r="K37" s="301"/>
    </row>
    <row r="38" spans="1:11" ht="12.75" customHeight="1" x14ac:dyDescent="0.25">
      <c r="A38" s="429"/>
      <c r="B38" s="430"/>
      <c r="C38" s="430"/>
      <c r="D38" s="430"/>
      <c r="E38" s="430"/>
      <c r="F38" s="438"/>
      <c r="G38" s="439"/>
      <c r="H38" s="439"/>
      <c r="I38" s="439"/>
      <c r="J38" s="440"/>
      <c r="K38" s="302"/>
    </row>
    <row r="39" spans="1:11" ht="12.75" customHeight="1" x14ac:dyDescent="0.25">
      <c r="A39" s="432"/>
      <c r="B39" s="433"/>
      <c r="C39" s="433"/>
      <c r="D39" s="433"/>
      <c r="E39" s="433"/>
      <c r="F39" s="435"/>
      <c r="G39" s="436"/>
      <c r="H39" s="436"/>
      <c r="I39" s="436"/>
      <c r="J39" s="437"/>
      <c r="K39" s="303"/>
    </row>
    <row r="40" spans="1:11" ht="12.75" customHeight="1" x14ac:dyDescent="0.25">
      <c r="C40" s="50"/>
      <c r="D40" s="50"/>
      <c r="F40" s="335" t="s">
        <v>381</v>
      </c>
      <c r="G40" s="333"/>
      <c r="H40" s="296"/>
      <c r="I40" s="296"/>
      <c r="J40" s="147"/>
      <c r="K40" s="334">
        <f>+E31-SUM(K37:K39)</f>
        <v>0</v>
      </c>
    </row>
    <row r="41" spans="1:11" ht="12.75" customHeight="1" x14ac:dyDescent="0.25">
      <c r="C41" s="50"/>
      <c r="D41" s="50"/>
    </row>
    <row r="42" spans="1:11" ht="12.75" customHeight="1" thickBot="1" x14ac:dyDescent="0.3">
      <c r="A42" s="39" t="s">
        <v>283</v>
      </c>
      <c r="B42" s="85" t="s">
        <v>477</v>
      </c>
      <c r="C42" s="50"/>
      <c r="D42" s="50"/>
    </row>
    <row r="43" spans="1:11" ht="12.75" customHeight="1" thickBot="1" x14ac:dyDescent="0.3">
      <c r="A43" s="52"/>
      <c r="C43" s="256" t="s">
        <v>512</v>
      </c>
      <c r="D43" s="257" t="s">
        <v>525</v>
      </c>
      <c r="E43" s="256" t="s">
        <v>526</v>
      </c>
    </row>
    <row r="44" spans="1:11" ht="12.75" customHeight="1" x14ac:dyDescent="0.25">
      <c r="A44" s="53"/>
      <c r="B44" s="42" t="s">
        <v>131</v>
      </c>
      <c r="C44" s="81">
        <f>SUM(C45:C53)-C47</f>
        <v>0</v>
      </c>
      <c r="D44" s="81"/>
      <c r="E44" s="81">
        <f>SUM(E45:E53)-E47</f>
        <v>0</v>
      </c>
    </row>
    <row r="45" spans="1:11" ht="12.75" customHeight="1" x14ac:dyDescent="0.25">
      <c r="A45" s="43" t="s">
        <v>60</v>
      </c>
      <c r="B45" s="133" t="s">
        <v>314</v>
      </c>
      <c r="C45" s="82">
        <f>Balanç!B33</f>
        <v>0</v>
      </c>
      <c r="D45" s="82"/>
      <c r="E45" s="82">
        <f>Balanç!C33</f>
        <v>0</v>
      </c>
    </row>
    <row r="46" spans="1:11" ht="12.75" customHeight="1" x14ac:dyDescent="0.25">
      <c r="A46" s="43" t="s">
        <v>60</v>
      </c>
      <c r="B46" s="133" t="s">
        <v>144</v>
      </c>
      <c r="C46" s="82">
        <f>Balanç!B34</f>
        <v>0</v>
      </c>
      <c r="D46" s="82"/>
      <c r="E46" s="82">
        <f>Balanç!C34</f>
        <v>0</v>
      </c>
    </row>
    <row r="47" spans="1:11" ht="12.75" customHeight="1" x14ac:dyDescent="0.25">
      <c r="A47" s="43" t="s">
        <v>60</v>
      </c>
      <c r="B47" s="133" t="s">
        <v>145</v>
      </c>
      <c r="C47" s="82">
        <f>Balanç!B35</f>
        <v>0</v>
      </c>
      <c r="D47" s="82"/>
      <c r="E47" s="82">
        <f>Balanç!C35</f>
        <v>0</v>
      </c>
    </row>
    <row r="48" spans="1:11" ht="12.75" customHeight="1" x14ac:dyDescent="0.25">
      <c r="A48" s="43" t="s">
        <v>60</v>
      </c>
      <c r="B48" s="136" t="s">
        <v>117</v>
      </c>
      <c r="C48" s="82">
        <f>Balanç!B36</f>
        <v>0</v>
      </c>
      <c r="D48" s="82"/>
      <c r="E48" s="82">
        <f>Balanç!C36</f>
        <v>0</v>
      </c>
    </row>
    <row r="49" spans="1:11" ht="12.75" customHeight="1" x14ac:dyDescent="0.25">
      <c r="A49" s="43" t="s">
        <v>60</v>
      </c>
      <c r="B49" s="136" t="s">
        <v>118</v>
      </c>
      <c r="C49" s="82">
        <f>Balanç!B37</f>
        <v>0</v>
      </c>
      <c r="D49" s="82"/>
      <c r="E49" s="82">
        <f>Balanç!C37</f>
        <v>0</v>
      </c>
    </row>
    <row r="50" spans="1:11" ht="12.75" customHeight="1" x14ac:dyDescent="0.25">
      <c r="A50" s="43" t="s">
        <v>60</v>
      </c>
      <c r="B50" s="133" t="s">
        <v>146</v>
      </c>
      <c r="C50" s="82">
        <f>Balanç!B38</f>
        <v>0</v>
      </c>
      <c r="D50" s="82"/>
      <c r="E50" s="82">
        <f>Balanç!C38</f>
        <v>0</v>
      </c>
    </row>
    <row r="51" spans="1:11" ht="12.75" customHeight="1" x14ac:dyDescent="0.25">
      <c r="A51" s="43" t="s">
        <v>60</v>
      </c>
      <c r="B51" s="133" t="s">
        <v>147</v>
      </c>
      <c r="C51" s="82">
        <f>Balanç!B39</f>
        <v>0</v>
      </c>
      <c r="D51" s="82"/>
      <c r="E51" s="82">
        <f>Balanç!C39</f>
        <v>0</v>
      </c>
    </row>
    <row r="52" spans="1:11" ht="12.75" customHeight="1" x14ac:dyDescent="0.25">
      <c r="A52" s="43" t="s">
        <v>60</v>
      </c>
      <c r="B52" s="133" t="s">
        <v>148</v>
      </c>
      <c r="C52" s="82">
        <f>Balanç!B40</f>
        <v>0</v>
      </c>
      <c r="D52" s="82"/>
      <c r="E52" s="82">
        <f>Balanç!C40</f>
        <v>0</v>
      </c>
    </row>
    <row r="53" spans="1:11" ht="12.75" customHeight="1" thickBot="1" x14ac:dyDescent="0.3">
      <c r="A53" s="43" t="s">
        <v>60</v>
      </c>
      <c r="B53" s="133" t="s">
        <v>315</v>
      </c>
      <c r="C53" s="82">
        <f>Balanç!B41</f>
        <v>0</v>
      </c>
      <c r="D53" s="82"/>
      <c r="E53" s="82">
        <f>Balanç!C41</f>
        <v>0</v>
      </c>
    </row>
    <row r="54" spans="1:11" ht="12.75" customHeight="1" x14ac:dyDescent="0.25">
      <c r="A54" s="181" t="s">
        <v>270</v>
      </c>
      <c r="B54" s="379" t="s">
        <v>498</v>
      </c>
      <c r="C54" s="178"/>
      <c r="D54" s="179">
        <f>Inf_compl.!C41</f>
        <v>0</v>
      </c>
      <c r="E54" s="180"/>
    </row>
    <row r="55" spans="1:11" ht="12.75" customHeight="1" x14ac:dyDescent="0.25">
      <c r="A55" s="48" t="s">
        <v>57</v>
      </c>
      <c r="B55" s="190" t="s">
        <v>531</v>
      </c>
      <c r="C55" s="107"/>
      <c r="D55" s="123">
        <f>'Compte PiG'!C54</f>
        <v>0</v>
      </c>
      <c r="E55" s="104"/>
      <c r="F55" s="85"/>
    </row>
    <row r="56" spans="1:11" ht="12.75" customHeight="1" x14ac:dyDescent="0.25">
      <c r="A56" s="48"/>
      <c r="B56" s="191" t="s">
        <v>312</v>
      </c>
      <c r="C56" s="107"/>
      <c r="D56" s="123">
        <f>+D57-D58</f>
        <v>0</v>
      </c>
      <c r="E56" s="104"/>
      <c r="F56" s="85"/>
    </row>
    <row r="57" spans="1:11" ht="12.75" customHeight="1" x14ac:dyDescent="0.25">
      <c r="A57" s="49" t="s">
        <v>61</v>
      </c>
      <c r="B57" s="138" t="s">
        <v>313</v>
      </c>
      <c r="C57" s="108"/>
      <c r="D57" s="124">
        <f>E53-C53</f>
        <v>0</v>
      </c>
      <c r="E57" s="105"/>
    </row>
    <row r="58" spans="1:11" ht="12.75" customHeight="1" x14ac:dyDescent="0.25">
      <c r="A58" s="239" t="s">
        <v>61</v>
      </c>
      <c r="B58" s="238" t="s">
        <v>530</v>
      </c>
      <c r="C58" s="109"/>
      <c r="D58" s="125">
        <f>Inf_compl.!C33+C52-E52</f>
        <v>0</v>
      </c>
      <c r="E58" s="106"/>
    </row>
    <row r="59" spans="1:11" ht="12.75" customHeight="1" x14ac:dyDescent="0.25">
      <c r="A59" s="148" t="s">
        <v>276</v>
      </c>
      <c r="B59" s="90" t="s">
        <v>277</v>
      </c>
      <c r="C59" s="90"/>
      <c r="D59" s="131">
        <f>+D54+D55+D56</f>
        <v>0</v>
      </c>
      <c r="E59" s="119"/>
      <c r="F59" s="85"/>
    </row>
    <row r="60" spans="1:11" ht="13.5" customHeight="1" thickBot="1" x14ac:dyDescent="0.3">
      <c r="A60" s="120" t="s">
        <v>278</v>
      </c>
      <c r="B60" s="118" t="s">
        <v>529</v>
      </c>
      <c r="C60" s="121"/>
      <c r="D60" s="132">
        <f>+C44+D59</f>
        <v>0</v>
      </c>
      <c r="E60" s="122">
        <f>+E44</f>
        <v>0</v>
      </c>
    </row>
    <row r="61" spans="1:11" ht="13.5" customHeight="1" thickBot="1" x14ac:dyDescent="0.3">
      <c r="A61" s="110"/>
      <c r="B61" s="348" t="s">
        <v>58</v>
      </c>
      <c r="C61" s="88"/>
      <c r="D61" s="88"/>
      <c r="E61" s="208">
        <f>+E60-D60</f>
        <v>0</v>
      </c>
    </row>
    <row r="62" spans="1:11" ht="12.75" customHeight="1" x14ac:dyDescent="0.25">
      <c r="A62" s="52"/>
      <c r="C62" s="50"/>
      <c r="D62" s="50"/>
      <c r="E62" s="31"/>
    </row>
    <row r="63" spans="1:11" ht="12.75" customHeight="1" x14ac:dyDescent="0.25">
      <c r="A63" s="52"/>
      <c r="B63" s="1" t="s">
        <v>478</v>
      </c>
      <c r="C63" s="74"/>
      <c r="D63" s="290"/>
      <c r="E63" s="291" t="str">
        <f>IF(TRUNC(E61,2)=0,"Correcte","A justificar")</f>
        <v>Correcte</v>
      </c>
      <c r="F63" s="366" t="str">
        <f>IF(E61&lt;&gt;0,"Comprovar si s'han omplert els camps de la pestanya d'Inf.Compl. o s'ha comès algun altre error dels indicats a les FAQ disponible a la web d'elaboració dels pressupostos","")</f>
        <v/>
      </c>
    </row>
    <row r="64" spans="1:11" ht="24.75" customHeight="1" x14ac:dyDescent="0.25">
      <c r="A64" s="52"/>
      <c r="B64" s="78"/>
      <c r="C64" s="78"/>
      <c r="D64" s="18"/>
      <c r="E64" s="18"/>
      <c r="F64" s="78"/>
      <c r="G64" s="78"/>
      <c r="H64" s="78"/>
      <c r="I64" s="78"/>
      <c r="J64" s="78"/>
      <c r="K64" s="78"/>
    </row>
    <row r="65" spans="1:11" ht="12.75" customHeight="1" x14ac:dyDescent="0.25">
      <c r="A65" s="52"/>
      <c r="C65" s="50"/>
      <c r="D65" s="50"/>
    </row>
    <row r="66" spans="1:11" ht="12.75" customHeight="1" x14ac:dyDescent="0.25">
      <c r="A66" s="51" t="s">
        <v>59</v>
      </c>
      <c r="C66" s="50"/>
      <c r="D66" s="50"/>
    </row>
    <row r="67" spans="1:11" ht="12.75" customHeight="1" x14ac:dyDescent="0.25">
      <c r="A67" s="425"/>
      <c r="B67" s="426"/>
      <c r="C67" s="426"/>
      <c r="D67" s="426"/>
      <c r="E67" s="426"/>
      <c r="F67" s="312" t="s">
        <v>380</v>
      </c>
      <c r="G67" s="337"/>
      <c r="H67" s="296"/>
      <c r="I67" s="296"/>
      <c r="J67" s="147"/>
      <c r="K67" s="336" t="s">
        <v>378</v>
      </c>
    </row>
    <row r="68" spans="1:11" ht="12.75" customHeight="1" x14ac:dyDescent="0.25">
      <c r="A68" s="429"/>
      <c r="B68" s="430"/>
      <c r="C68" s="430"/>
      <c r="D68" s="430"/>
      <c r="E68" s="430"/>
      <c r="F68" s="441"/>
      <c r="G68" s="442"/>
      <c r="H68" s="442"/>
      <c r="I68" s="442"/>
      <c r="J68" s="443"/>
      <c r="K68" s="301"/>
    </row>
    <row r="69" spans="1:11" ht="12.75" customHeight="1" x14ac:dyDescent="0.25">
      <c r="A69" s="429"/>
      <c r="B69" s="430"/>
      <c r="C69" s="430"/>
      <c r="D69" s="430"/>
      <c r="E69" s="430"/>
      <c r="F69" s="438"/>
      <c r="G69" s="439"/>
      <c r="H69" s="439"/>
      <c r="I69" s="439"/>
      <c r="J69" s="440"/>
      <c r="K69" s="302"/>
    </row>
    <row r="70" spans="1:11" ht="12.75" customHeight="1" x14ac:dyDescent="0.25">
      <c r="A70" s="432"/>
      <c r="B70" s="433"/>
      <c r="C70" s="433"/>
      <c r="D70" s="433"/>
      <c r="E70" s="433"/>
      <c r="F70" s="435"/>
      <c r="G70" s="436"/>
      <c r="H70" s="436"/>
      <c r="I70" s="436"/>
      <c r="J70" s="437"/>
      <c r="K70" s="303"/>
    </row>
    <row r="71" spans="1:11" ht="12.75" customHeight="1" x14ac:dyDescent="0.25">
      <c r="C71" s="50"/>
      <c r="D71" s="50"/>
      <c r="F71" s="335" t="s">
        <v>381</v>
      </c>
      <c r="G71" s="333"/>
      <c r="H71" s="296"/>
      <c r="I71" s="296"/>
      <c r="J71" s="147"/>
      <c r="K71" s="334">
        <f>+E61-SUM(K68:K70)</f>
        <v>0</v>
      </c>
    </row>
    <row r="72" spans="1:11" ht="12.75" customHeight="1" x14ac:dyDescent="0.25">
      <c r="C72" s="50"/>
      <c r="D72" s="50"/>
    </row>
    <row r="73" spans="1:11" ht="12.75" customHeight="1" thickBot="1" x14ac:dyDescent="0.3">
      <c r="A73" s="39" t="s">
        <v>284</v>
      </c>
      <c r="B73" s="85" t="s">
        <v>479</v>
      </c>
      <c r="C73" s="50"/>
      <c r="D73" s="50"/>
    </row>
    <row r="74" spans="1:11" ht="12.75" customHeight="1" thickBot="1" x14ac:dyDescent="0.3">
      <c r="A74" s="52"/>
      <c r="C74" s="256" t="s">
        <v>512</v>
      </c>
      <c r="D74" s="257" t="s">
        <v>525</v>
      </c>
      <c r="E74" s="256" t="s">
        <v>526</v>
      </c>
    </row>
    <row r="75" spans="1:11" ht="12.75" customHeight="1" x14ac:dyDescent="0.25">
      <c r="A75" s="53" t="s">
        <v>105</v>
      </c>
      <c r="B75" s="42" t="s">
        <v>316</v>
      </c>
      <c r="C75" s="79">
        <f>C76+C77+C78+C79+C80+C81</f>
        <v>0</v>
      </c>
      <c r="D75" s="79"/>
      <c r="E75" s="79">
        <f>E76+E77+E78+E79+E80+E81</f>
        <v>0</v>
      </c>
    </row>
    <row r="76" spans="1:11" ht="12.75" customHeight="1" x14ac:dyDescent="0.25">
      <c r="A76" s="43" t="s">
        <v>268</v>
      </c>
      <c r="B76" s="140" t="s">
        <v>487</v>
      </c>
      <c r="C76" s="80">
        <f>Inf_compl.!B12+Inf_compl.!D12</f>
        <v>0</v>
      </c>
      <c r="D76" s="80"/>
      <c r="E76" s="80">
        <f>Inf_compl.!C12+Inf_compl.!E12</f>
        <v>0</v>
      </c>
    </row>
    <row r="77" spans="1:11" ht="12.75" customHeight="1" x14ac:dyDescent="0.25">
      <c r="A77" s="43" t="s">
        <v>268</v>
      </c>
      <c r="B77" s="140" t="s">
        <v>488</v>
      </c>
      <c r="C77" s="80">
        <f>Inf_compl.!B13+Inf_compl.!D13</f>
        <v>0</v>
      </c>
      <c r="D77" s="80"/>
      <c r="E77" s="80">
        <f>Inf_compl.!C13+Inf_compl.!E13</f>
        <v>0</v>
      </c>
    </row>
    <row r="78" spans="1:11" ht="12.75" customHeight="1" x14ac:dyDescent="0.25">
      <c r="A78" s="43" t="s">
        <v>268</v>
      </c>
      <c r="B78" s="140" t="s">
        <v>489</v>
      </c>
      <c r="C78" s="80">
        <f>Inf_compl.!B16+Inf_compl.!D16</f>
        <v>0</v>
      </c>
      <c r="D78" s="80"/>
      <c r="E78" s="80">
        <f>Inf_compl.!C16+Inf_compl.!E16</f>
        <v>0</v>
      </c>
    </row>
    <row r="79" spans="1:11" ht="12.75" customHeight="1" x14ac:dyDescent="0.25">
      <c r="A79" s="43" t="s">
        <v>268</v>
      </c>
      <c r="B79" s="140" t="s">
        <v>490</v>
      </c>
      <c r="C79" s="80">
        <f>Inf_compl.!B17+Inf_compl.!D17</f>
        <v>0</v>
      </c>
      <c r="D79" s="80"/>
      <c r="E79" s="80">
        <f>Inf_compl.!C17+Inf_compl.!E17</f>
        <v>0</v>
      </c>
    </row>
    <row r="80" spans="1:11" ht="12.75" customHeight="1" x14ac:dyDescent="0.25">
      <c r="A80" s="43" t="s">
        <v>268</v>
      </c>
      <c r="B80" s="140" t="s">
        <v>491</v>
      </c>
      <c r="C80" s="80">
        <f>Inf_compl.!B20+Inf_compl.!D20</f>
        <v>0</v>
      </c>
      <c r="D80" s="80"/>
      <c r="E80" s="80">
        <f>Inf_compl.!C20+Inf_compl.!E20</f>
        <v>0</v>
      </c>
    </row>
    <row r="81" spans="1:11" ht="12.75" customHeight="1" thickBot="1" x14ac:dyDescent="0.3">
      <c r="A81" s="43" t="s">
        <v>268</v>
      </c>
      <c r="B81" s="140" t="s">
        <v>101</v>
      </c>
      <c r="C81" s="80">
        <f>Inf_compl.!B21+Inf_compl.!D21</f>
        <v>0</v>
      </c>
      <c r="D81" s="80"/>
      <c r="E81" s="80">
        <f>Inf_compl.!C21+Inf_compl.!E21</f>
        <v>0</v>
      </c>
    </row>
    <row r="82" spans="1:11" ht="12.75" customHeight="1" x14ac:dyDescent="0.25">
      <c r="A82" s="44" t="s">
        <v>56</v>
      </c>
      <c r="B82" s="54" t="s">
        <v>132</v>
      </c>
      <c r="C82" s="99"/>
      <c r="D82" s="126">
        <f>Pressupostos!B64</f>
        <v>0</v>
      </c>
      <c r="E82" s="93"/>
    </row>
    <row r="83" spans="1:11" ht="12.75" customHeight="1" x14ac:dyDescent="0.25">
      <c r="A83" s="182" t="s">
        <v>270</v>
      </c>
      <c r="B83" s="186" t="s">
        <v>272</v>
      </c>
      <c r="C83" s="101"/>
      <c r="D83" s="141">
        <f>+Inf_compl.!C42</f>
        <v>0</v>
      </c>
      <c r="E83" s="96"/>
    </row>
    <row r="84" spans="1:11" ht="12.75" customHeight="1" x14ac:dyDescent="0.25">
      <c r="A84" s="49" t="s">
        <v>62</v>
      </c>
      <c r="B84" s="56" t="s">
        <v>266</v>
      </c>
      <c r="C84" s="101"/>
      <c r="D84" s="141">
        <f>'Compte PiG'!C29</f>
        <v>0</v>
      </c>
      <c r="E84" s="96"/>
    </row>
    <row r="85" spans="1:11" ht="12.75" customHeight="1" x14ac:dyDescent="0.25">
      <c r="A85" s="49" t="s">
        <v>62</v>
      </c>
      <c r="B85" s="56" t="s">
        <v>424</v>
      </c>
      <c r="C85" s="101"/>
      <c r="D85" s="141">
        <f>+'Compte PiG'!C20</f>
        <v>0</v>
      </c>
      <c r="E85" s="96"/>
    </row>
    <row r="86" spans="1:11" ht="12.75" customHeight="1" x14ac:dyDescent="0.25">
      <c r="A86" s="49" t="s">
        <v>62</v>
      </c>
      <c r="B86" s="56" t="s">
        <v>438</v>
      </c>
      <c r="C86" s="101"/>
      <c r="D86" s="141">
        <f>+'Compte PiG'!C40</f>
        <v>0</v>
      </c>
      <c r="E86" s="96"/>
    </row>
    <row r="87" spans="1:11" ht="12.75" customHeight="1" x14ac:dyDescent="0.25">
      <c r="A87" s="49" t="s">
        <v>269</v>
      </c>
      <c r="B87" s="56" t="s">
        <v>439</v>
      </c>
      <c r="C87" s="101"/>
      <c r="D87" s="141">
        <f>+Inf_compl.!C34</f>
        <v>0</v>
      </c>
      <c r="E87" s="96"/>
    </row>
    <row r="88" spans="1:11" ht="12.75" customHeight="1" x14ac:dyDescent="0.25">
      <c r="A88" s="49" t="s">
        <v>269</v>
      </c>
      <c r="B88" s="56" t="s">
        <v>440</v>
      </c>
      <c r="C88" s="102"/>
      <c r="D88" s="141">
        <f>+Inf_compl.!C25</f>
        <v>0</v>
      </c>
      <c r="E88" s="96"/>
    </row>
    <row r="89" spans="1:11" ht="12.75" customHeight="1" x14ac:dyDescent="0.25">
      <c r="A89" s="148" t="s">
        <v>441</v>
      </c>
      <c r="B89" s="90" t="s">
        <v>130</v>
      </c>
      <c r="C89" s="90"/>
      <c r="D89" s="131">
        <f>+D82+D83-D84-D85-D86-D87+D88</f>
        <v>0</v>
      </c>
      <c r="E89" s="119"/>
    </row>
    <row r="90" spans="1:11" ht="13.5" customHeight="1" thickBot="1" x14ac:dyDescent="0.3">
      <c r="A90" s="120" t="s">
        <v>115</v>
      </c>
      <c r="B90" s="118" t="s">
        <v>528</v>
      </c>
      <c r="C90" s="121"/>
      <c r="D90" s="132">
        <f>+C75+D89</f>
        <v>0</v>
      </c>
      <c r="E90" s="122">
        <f>+E75</f>
        <v>0</v>
      </c>
    </row>
    <row r="91" spans="1:11" ht="13.5" customHeight="1" thickBot="1" x14ac:dyDescent="0.3">
      <c r="A91" s="110"/>
      <c r="B91" s="348" t="s">
        <v>58</v>
      </c>
      <c r="C91" s="88"/>
      <c r="D91" s="88"/>
      <c r="E91" s="208">
        <f>+E90-D90</f>
        <v>0</v>
      </c>
    </row>
    <row r="92" spans="1:11" ht="12.75" customHeight="1" x14ac:dyDescent="0.25">
      <c r="A92" s="52"/>
      <c r="C92" s="50"/>
      <c r="E92" s="50"/>
    </row>
    <row r="93" spans="1:11" ht="12.75" customHeight="1" x14ac:dyDescent="0.25">
      <c r="A93" s="52"/>
      <c r="B93" s="1" t="s">
        <v>480</v>
      </c>
      <c r="C93" s="74"/>
      <c r="D93" s="290"/>
      <c r="E93" s="291" t="str">
        <f>IF(TRUNC(E91,2)=0,"Correcte","A justificar")</f>
        <v>Correcte</v>
      </c>
      <c r="F93" s="366" t="str">
        <f>IF(E91&lt;&gt;0,"Comprovar si s'han omplert els camps de la pestanya d'Inf.Compl. o s'ha comès algun altre error dels indicats a les FAQ disponible a la web d'elaboració dels pressupostos","")</f>
        <v/>
      </c>
      <c r="G93" s="78"/>
      <c r="H93" s="78"/>
      <c r="I93" s="78"/>
      <c r="J93" s="78"/>
      <c r="K93" s="78"/>
    </row>
    <row r="94" spans="1:11" ht="24.75" customHeight="1" x14ac:dyDescent="0.25">
      <c r="A94" s="52"/>
      <c r="B94" s="2"/>
      <c r="C94" s="50"/>
      <c r="D94" s="50"/>
      <c r="F94" s="78"/>
      <c r="G94" s="78"/>
      <c r="H94" s="78"/>
      <c r="I94" s="78"/>
      <c r="J94" s="78"/>
      <c r="K94" s="78"/>
    </row>
    <row r="95" spans="1:11" ht="12.75" customHeight="1" x14ac:dyDescent="0.25">
      <c r="A95" s="51" t="s">
        <v>59</v>
      </c>
      <c r="B95" s="18"/>
      <c r="C95" s="50"/>
      <c r="D95" s="50"/>
    </row>
    <row r="96" spans="1:11" ht="12.75" customHeight="1" x14ac:dyDescent="0.25">
      <c r="A96" s="425"/>
      <c r="B96" s="426"/>
      <c r="C96" s="426"/>
      <c r="D96" s="426"/>
      <c r="E96" s="426"/>
      <c r="F96" s="312" t="s">
        <v>380</v>
      </c>
      <c r="G96" s="337"/>
      <c r="H96" s="296"/>
      <c r="I96" s="296"/>
      <c r="J96" s="147"/>
      <c r="K96" s="336" t="s">
        <v>378</v>
      </c>
    </row>
    <row r="97" spans="1:11" ht="12.75" customHeight="1" x14ac:dyDescent="0.25">
      <c r="A97" s="429"/>
      <c r="B97" s="430"/>
      <c r="C97" s="430"/>
      <c r="D97" s="430"/>
      <c r="E97" s="430"/>
      <c r="F97" s="438"/>
      <c r="G97" s="439"/>
      <c r="H97" s="439"/>
      <c r="I97" s="439"/>
      <c r="J97" s="440"/>
      <c r="K97" s="301"/>
    </row>
    <row r="98" spans="1:11" ht="12.75" customHeight="1" x14ac:dyDescent="0.25">
      <c r="A98" s="429"/>
      <c r="B98" s="430"/>
      <c r="C98" s="430"/>
      <c r="D98" s="430"/>
      <c r="E98" s="430"/>
      <c r="F98" s="438"/>
      <c r="G98" s="439"/>
      <c r="H98" s="439"/>
      <c r="I98" s="439"/>
      <c r="J98" s="440"/>
      <c r="K98" s="302"/>
    </row>
    <row r="99" spans="1:11" ht="12.75" customHeight="1" x14ac:dyDescent="0.25">
      <c r="A99" s="432"/>
      <c r="B99" s="433"/>
      <c r="C99" s="433"/>
      <c r="D99" s="433"/>
      <c r="E99" s="433"/>
      <c r="F99" s="438"/>
      <c r="G99" s="439"/>
      <c r="H99" s="439"/>
      <c r="I99" s="439"/>
      <c r="J99" s="440"/>
      <c r="K99" s="303"/>
    </row>
    <row r="100" spans="1:11" ht="12.75" customHeight="1" x14ac:dyDescent="0.25">
      <c r="A100" s="52"/>
      <c r="C100" s="50"/>
      <c r="D100" s="57"/>
      <c r="F100" s="335" t="s">
        <v>381</v>
      </c>
      <c r="G100" s="333"/>
      <c r="H100" s="296"/>
      <c r="I100" s="296"/>
      <c r="J100" s="147"/>
      <c r="K100" s="334">
        <f>+E91-SUM(K97:K99)</f>
        <v>0</v>
      </c>
    </row>
    <row r="101" spans="1:11" ht="12.75" customHeight="1" x14ac:dyDescent="0.25">
      <c r="A101" s="52"/>
      <c r="C101" s="50"/>
      <c r="D101" s="57"/>
    </row>
    <row r="102" spans="1:11" ht="12.75" customHeight="1" thickBot="1" x14ac:dyDescent="0.3">
      <c r="A102" s="39" t="s">
        <v>285</v>
      </c>
      <c r="B102" s="85" t="s">
        <v>99</v>
      </c>
      <c r="C102" s="57"/>
      <c r="D102" s="57"/>
    </row>
    <row r="103" spans="1:11" ht="12.75" customHeight="1" thickBot="1" x14ac:dyDescent="0.3">
      <c r="A103" s="52"/>
      <c r="C103" s="256" t="s">
        <v>512</v>
      </c>
      <c r="D103" s="257" t="s">
        <v>525</v>
      </c>
      <c r="E103" s="256" t="s">
        <v>526</v>
      </c>
    </row>
    <row r="104" spans="1:11" ht="12.75" customHeight="1" thickBot="1" x14ac:dyDescent="0.3">
      <c r="A104" s="55" t="s">
        <v>268</v>
      </c>
      <c r="B104" s="149" t="s">
        <v>492</v>
      </c>
      <c r="C104" s="248">
        <f>+Inf_compl.!D14</f>
        <v>0</v>
      </c>
      <c r="D104" s="249"/>
      <c r="E104" s="248">
        <f>+Inf_compl.!E14</f>
        <v>0</v>
      </c>
    </row>
    <row r="105" spans="1:11" ht="12.75" customHeight="1" x14ac:dyDescent="0.25">
      <c r="A105" s="69" t="s">
        <v>56</v>
      </c>
      <c r="B105" s="70" t="s">
        <v>342</v>
      </c>
      <c r="C105" s="70"/>
      <c r="D105" s="130">
        <f>+Pressupostos!B29+Pressupostos!B30+Pressupostos!B31</f>
        <v>0</v>
      </c>
      <c r="E105" s="111"/>
    </row>
    <row r="106" spans="1:11" ht="12.75" customHeight="1" x14ac:dyDescent="0.25">
      <c r="A106" s="86" t="s">
        <v>62</v>
      </c>
      <c r="B106" s="150" t="s">
        <v>133</v>
      </c>
      <c r="C106" s="112"/>
      <c r="D106" s="129">
        <f>+'Compte PiG'!C18</f>
        <v>0</v>
      </c>
      <c r="E106" s="114"/>
    </row>
    <row r="107" spans="1:11" ht="12.75" customHeight="1" x14ac:dyDescent="0.25">
      <c r="A107" s="148" t="s">
        <v>114</v>
      </c>
      <c r="B107" s="90" t="s">
        <v>134</v>
      </c>
      <c r="C107" s="151"/>
      <c r="D107" s="187">
        <f>+D105-D106</f>
        <v>0</v>
      </c>
      <c r="E107" s="152"/>
    </row>
    <row r="108" spans="1:11" ht="13.5" customHeight="1" x14ac:dyDescent="0.25">
      <c r="A108" s="120" t="s">
        <v>116</v>
      </c>
      <c r="B108" s="90" t="s">
        <v>113</v>
      </c>
      <c r="C108" s="153"/>
      <c r="D108" s="131">
        <f>+C104+D107</f>
        <v>0</v>
      </c>
      <c r="E108" s="119">
        <f>+E104</f>
        <v>0</v>
      </c>
    </row>
    <row r="109" spans="1:11" ht="13.5" customHeight="1" thickBot="1" x14ac:dyDescent="0.3">
      <c r="A109" s="92"/>
      <c r="B109" s="89" t="s">
        <v>58</v>
      </c>
      <c r="C109" s="89"/>
      <c r="D109" s="89"/>
      <c r="E109" s="209">
        <f>+E108-D108</f>
        <v>0</v>
      </c>
    </row>
    <row r="110" spans="1:11" ht="12.75" customHeight="1" x14ac:dyDescent="0.25">
      <c r="A110" s="52"/>
      <c r="E110" s="50"/>
    </row>
    <row r="111" spans="1:11" x14ac:dyDescent="0.25">
      <c r="A111" s="52"/>
      <c r="B111" s="1" t="s">
        <v>481</v>
      </c>
      <c r="C111" s="74"/>
      <c r="D111" s="290"/>
      <c r="E111" s="291" t="str">
        <f>IF(TRUNC(E109,2)=0,"Correcte","A justificar")</f>
        <v>Correcte</v>
      </c>
      <c r="F111" s="367" t="str">
        <f>IF(E109&lt;&gt;0,"Comprovar si s'han omplert els camps de la pestanya d'Inf.Compl. o s'ha comès algun altre error dels indicats a les FAQ disponible a la web d'elaboració dels pressupostos","")</f>
        <v/>
      </c>
      <c r="G111" s="366"/>
      <c r="H111" s="366"/>
      <c r="I111" s="366"/>
      <c r="J111" s="366"/>
      <c r="K111" s="366"/>
    </row>
    <row r="112" spans="1:11" ht="12.75" customHeight="1" thickBot="1" x14ac:dyDescent="0.3">
      <c r="A112" s="52"/>
      <c r="B112" s="78"/>
      <c r="C112" s="78"/>
      <c r="D112" s="78"/>
      <c r="E112" s="78"/>
      <c r="F112" s="78"/>
      <c r="G112" s="78"/>
      <c r="H112" s="78"/>
      <c r="I112" s="78"/>
      <c r="J112" s="78"/>
      <c r="K112" s="78"/>
    </row>
    <row r="113" spans="1:11" ht="12.75" customHeight="1" thickBot="1" x14ac:dyDescent="0.3">
      <c r="A113" s="55" t="s">
        <v>268</v>
      </c>
      <c r="B113" s="149" t="s">
        <v>493</v>
      </c>
      <c r="C113" s="248">
        <f>+Inf_compl.!D18</f>
        <v>0</v>
      </c>
      <c r="D113" s="249"/>
      <c r="E113" s="248">
        <f>+Inf_compl.!E18</f>
        <v>0</v>
      </c>
      <c r="F113" s="77"/>
      <c r="G113" s="78"/>
      <c r="H113" s="78"/>
      <c r="I113" s="78"/>
      <c r="J113" s="78"/>
      <c r="K113" s="78"/>
    </row>
    <row r="114" spans="1:11" ht="12.75" customHeight="1" x14ac:dyDescent="0.25">
      <c r="A114" s="69" t="s">
        <v>56</v>
      </c>
      <c r="B114" s="70" t="s">
        <v>143</v>
      </c>
      <c r="C114" s="70"/>
      <c r="D114" s="130">
        <f>+Pressupostos!B28+Pressupostos!B32+Pressupostos!B33+Pressupostos!B34+Pressupostos!B35+Pressupostos!B36</f>
        <v>0</v>
      </c>
      <c r="E114" s="111"/>
      <c r="G114" s="78"/>
      <c r="H114" s="78"/>
      <c r="I114" s="78"/>
      <c r="J114" s="78"/>
      <c r="K114" s="78"/>
    </row>
    <row r="115" spans="1:11" ht="12.75" customHeight="1" x14ac:dyDescent="0.25">
      <c r="A115" s="86" t="s">
        <v>62</v>
      </c>
      <c r="B115" s="150" t="s">
        <v>442</v>
      </c>
      <c r="C115" s="142"/>
      <c r="D115" s="129">
        <f>+'Compte PiG'!C19</f>
        <v>0</v>
      </c>
      <c r="E115" s="143"/>
      <c r="F115" s="77"/>
      <c r="G115" s="78"/>
      <c r="H115" s="78"/>
      <c r="I115" s="78"/>
      <c r="J115" s="78"/>
      <c r="K115" s="78"/>
    </row>
    <row r="116" spans="1:11" ht="12.75" customHeight="1" x14ac:dyDescent="0.25">
      <c r="A116" s="148" t="s">
        <v>114</v>
      </c>
      <c r="B116" s="90" t="s">
        <v>134</v>
      </c>
      <c r="C116" s="151"/>
      <c r="D116" s="187">
        <f>+D114-D115</f>
        <v>0</v>
      </c>
      <c r="E116" s="152"/>
      <c r="F116" s="77"/>
      <c r="G116" s="78"/>
      <c r="H116" s="78"/>
      <c r="I116" s="78"/>
      <c r="J116" s="78"/>
      <c r="K116" s="78"/>
    </row>
    <row r="117" spans="1:11" ht="12.75" customHeight="1" x14ac:dyDescent="0.25">
      <c r="A117" s="120" t="s">
        <v>116</v>
      </c>
      <c r="B117" s="90" t="s">
        <v>113</v>
      </c>
      <c r="C117" s="153"/>
      <c r="D117" s="131">
        <f>+C113+D116</f>
        <v>0</v>
      </c>
      <c r="E117" s="119">
        <f>+E113</f>
        <v>0</v>
      </c>
      <c r="F117" s="77"/>
      <c r="G117" s="78"/>
      <c r="H117" s="78"/>
      <c r="I117" s="78"/>
      <c r="J117" s="78"/>
      <c r="K117" s="78"/>
    </row>
    <row r="118" spans="1:11" ht="12.75" customHeight="1" thickBot="1" x14ac:dyDescent="0.3">
      <c r="A118" s="92"/>
      <c r="B118" s="349" t="s">
        <v>58</v>
      </c>
      <c r="C118" s="89"/>
      <c r="D118" s="89"/>
      <c r="E118" s="209">
        <f>+E117-D117</f>
        <v>0</v>
      </c>
      <c r="F118" s="77"/>
      <c r="G118" s="78"/>
      <c r="H118" s="78"/>
      <c r="I118" s="78"/>
      <c r="J118" s="78"/>
      <c r="K118" s="78"/>
    </row>
    <row r="119" spans="1:11" ht="12.75" customHeight="1" x14ac:dyDescent="0.25">
      <c r="A119" s="52"/>
      <c r="B119" s="78"/>
      <c r="C119" s="78"/>
      <c r="D119" s="78"/>
      <c r="E119" s="78"/>
      <c r="F119" s="78"/>
      <c r="G119" s="78"/>
      <c r="H119" s="78"/>
      <c r="I119" s="78"/>
      <c r="J119" s="78"/>
      <c r="K119" s="78"/>
    </row>
    <row r="120" spans="1:11" ht="12" customHeight="1" x14ac:dyDescent="0.25">
      <c r="A120" s="52"/>
      <c r="B120" s="1" t="s">
        <v>482</v>
      </c>
      <c r="C120" s="74"/>
      <c r="D120" s="290"/>
      <c r="E120" s="291" t="str">
        <f>IF(TRUNC(E118,2)=0,"Correcte","A justificar")</f>
        <v>Correcte</v>
      </c>
      <c r="F120" s="77" t="str">
        <f>IF(E118&lt;&gt;0,"Comprovar si s'han omplert els camps de la pestanya d'Inf.Compl. o s'ha comès algun altre error dels indicats a les FAQ disponible a la web d'elaboració dels pressupostos","")</f>
        <v/>
      </c>
      <c r="G120" s="78"/>
      <c r="H120" s="78"/>
      <c r="I120" s="78"/>
      <c r="J120" s="78"/>
      <c r="K120" s="78"/>
    </row>
    <row r="121" spans="1:11" ht="24.75" customHeight="1" x14ac:dyDescent="0.25">
      <c r="A121" s="52"/>
      <c r="D121" s="57"/>
      <c r="F121" s="78"/>
      <c r="G121" s="78"/>
      <c r="H121" s="78"/>
      <c r="I121" s="78"/>
      <c r="J121" s="78"/>
      <c r="K121" s="78"/>
    </row>
    <row r="122" spans="1:11" ht="12.75" customHeight="1" x14ac:dyDescent="0.25">
      <c r="A122" s="51" t="s">
        <v>59</v>
      </c>
      <c r="B122" s="18"/>
      <c r="C122" s="50"/>
      <c r="D122" s="57"/>
    </row>
    <row r="123" spans="1:11" ht="12.75" customHeight="1" x14ac:dyDescent="0.25">
      <c r="A123" s="425"/>
      <c r="B123" s="426"/>
      <c r="C123" s="426"/>
      <c r="D123" s="426"/>
      <c r="E123" s="426"/>
      <c r="F123" s="312" t="s">
        <v>380</v>
      </c>
      <c r="G123" s="337"/>
      <c r="H123" s="296"/>
      <c r="I123" s="296"/>
      <c r="J123" s="147"/>
      <c r="K123" s="338" t="s">
        <v>378</v>
      </c>
    </row>
    <row r="124" spans="1:11" ht="12.75" customHeight="1" x14ac:dyDescent="0.25">
      <c r="A124" s="429"/>
      <c r="B124" s="430"/>
      <c r="C124" s="430"/>
      <c r="D124" s="430"/>
      <c r="E124" s="430"/>
      <c r="F124" s="441"/>
      <c r="G124" s="442"/>
      <c r="H124" s="442"/>
      <c r="I124" s="442"/>
      <c r="J124" s="443"/>
      <c r="K124" s="302"/>
    </row>
    <row r="125" spans="1:11" ht="12.75" customHeight="1" x14ac:dyDescent="0.25">
      <c r="A125" s="429"/>
      <c r="B125" s="430"/>
      <c r="C125" s="430"/>
      <c r="D125" s="430"/>
      <c r="E125" s="430"/>
      <c r="F125" s="438"/>
      <c r="G125" s="439"/>
      <c r="H125" s="439"/>
      <c r="I125" s="439"/>
      <c r="J125" s="440"/>
      <c r="K125" s="302"/>
    </row>
    <row r="126" spans="1:11" ht="12.75" customHeight="1" x14ac:dyDescent="0.25">
      <c r="A126" s="432"/>
      <c r="B126" s="433"/>
      <c r="C126" s="433"/>
      <c r="D126" s="433"/>
      <c r="E126" s="433"/>
      <c r="F126" s="435"/>
      <c r="G126" s="436"/>
      <c r="H126" s="436"/>
      <c r="I126" s="436"/>
      <c r="J126" s="437"/>
      <c r="K126" s="303"/>
    </row>
    <row r="127" spans="1:11" ht="12.75" customHeight="1" x14ac:dyDescent="0.25">
      <c r="D127" s="57"/>
      <c r="F127" s="335" t="s">
        <v>381</v>
      </c>
      <c r="G127" s="333"/>
      <c r="H127" s="296"/>
      <c r="I127" s="296"/>
      <c r="J127" s="147"/>
      <c r="K127" s="334">
        <f>+E109+E118-SUM(K124:K126)</f>
        <v>0</v>
      </c>
    </row>
    <row r="128" spans="1:11" ht="12.75" customHeight="1" x14ac:dyDescent="0.25">
      <c r="D128" s="57"/>
    </row>
    <row r="129" spans="1:14" ht="12.75" customHeight="1" thickBot="1" x14ac:dyDescent="0.3">
      <c r="A129" s="39" t="s">
        <v>286</v>
      </c>
      <c r="B129" s="85" t="s">
        <v>291</v>
      </c>
      <c r="C129" s="40"/>
      <c r="D129" s="57"/>
    </row>
    <row r="130" spans="1:14" ht="12.75" customHeight="1" thickBot="1" x14ac:dyDescent="0.3">
      <c r="C130" s="256" t="s">
        <v>512</v>
      </c>
      <c r="D130" s="257" t="s">
        <v>525</v>
      </c>
      <c r="E130" s="256" t="s">
        <v>526</v>
      </c>
    </row>
    <row r="131" spans="1:14" ht="12.75" customHeight="1" x14ac:dyDescent="0.25">
      <c r="A131" s="41"/>
      <c r="B131" s="42" t="s">
        <v>321</v>
      </c>
      <c r="C131" s="79">
        <f>+C132+C133+C134+C135</f>
        <v>0</v>
      </c>
      <c r="D131" s="79"/>
      <c r="E131" s="79">
        <f>+E132+E133+E134+E135</f>
        <v>0</v>
      </c>
    </row>
    <row r="132" spans="1:14" ht="12.75" customHeight="1" x14ac:dyDescent="0.25">
      <c r="A132" s="43" t="s">
        <v>119</v>
      </c>
      <c r="B132" s="133" t="s">
        <v>443</v>
      </c>
      <c r="C132" s="83">
        <f>Balanç!B49</f>
        <v>0</v>
      </c>
      <c r="D132" s="80"/>
      <c r="E132" s="80">
        <f>Balanç!C49</f>
        <v>0</v>
      </c>
    </row>
    <row r="133" spans="1:14" ht="12.75" customHeight="1" x14ac:dyDescent="0.25">
      <c r="A133" s="43" t="s">
        <v>119</v>
      </c>
      <c r="B133" s="133" t="s">
        <v>444</v>
      </c>
      <c r="C133" s="80">
        <f>Balanç!B50</f>
        <v>0</v>
      </c>
      <c r="D133" s="80"/>
      <c r="E133" s="80">
        <f>Balanç!C50</f>
        <v>0</v>
      </c>
    </row>
    <row r="134" spans="1:14" ht="12.75" customHeight="1" x14ac:dyDescent="0.25">
      <c r="A134" s="43" t="s">
        <v>119</v>
      </c>
      <c r="B134" s="133" t="s">
        <v>445</v>
      </c>
      <c r="C134" s="80">
        <f>Balanç!B52</f>
        <v>0</v>
      </c>
      <c r="D134" s="80"/>
      <c r="E134" s="80">
        <f>Balanç!C52</f>
        <v>0</v>
      </c>
    </row>
    <row r="135" spans="1:14" ht="12.75" customHeight="1" thickBot="1" x14ac:dyDescent="0.3">
      <c r="A135" s="196" t="s">
        <v>271</v>
      </c>
      <c r="B135" s="137" t="s">
        <v>317</v>
      </c>
      <c r="C135" s="84">
        <f>+Inf_compl.!B31</f>
        <v>0</v>
      </c>
      <c r="D135" s="84"/>
      <c r="E135" s="84">
        <f>+Inf_compl.!C31</f>
        <v>0</v>
      </c>
    </row>
    <row r="136" spans="1:14" ht="12.75" customHeight="1" x14ac:dyDescent="0.25">
      <c r="A136" s="44" t="s">
        <v>56</v>
      </c>
      <c r="B136" s="45" t="s">
        <v>135</v>
      </c>
      <c r="C136" s="45"/>
      <c r="D136" s="126">
        <f>Pressupostos!B82</f>
        <v>0</v>
      </c>
      <c r="E136" s="93"/>
    </row>
    <row r="137" spans="1:14" ht="12.75" customHeight="1" x14ac:dyDescent="0.25">
      <c r="A137" s="46" t="s">
        <v>55</v>
      </c>
      <c r="B137" s="47" t="s">
        <v>136</v>
      </c>
      <c r="C137" s="47"/>
      <c r="D137" s="127">
        <f>Pressupostos!E81</f>
        <v>0</v>
      </c>
      <c r="E137" s="94"/>
    </row>
    <row r="138" spans="1:14" ht="12.75" customHeight="1" x14ac:dyDescent="0.25">
      <c r="A138" s="87" t="s">
        <v>271</v>
      </c>
      <c r="B138" s="103" t="s">
        <v>137</v>
      </c>
      <c r="C138" s="113"/>
      <c r="D138" s="129">
        <f>+Inf_compl.!C28</f>
        <v>0</v>
      </c>
      <c r="E138" s="115"/>
    </row>
    <row r="139" spans="1:14" ht="26.4" x14ac:dyDescent="0.25">
      <c r="A139" s="185" t="s">
        <v>447</v>
      </c>
      <c r="B139" s="287" t="s">
        <v>404</v>
      </c>
      <c r="C139" s="116"/>
      <c r="D139" s="129">
        <f>+Inf_compl.!C29+Inf_compl.!C47</f>
        <v>0</v>
      </c>
      <c r="E139" s="117"/>
      <c r="M139" s="31"/>
      <c r="N139" s="31"/>
    </row>
    <row r="140" spans="1:14" ht="12.75" customHeight="1" x14ac:dyDescent="0.25">
      <c r="A140" s="91" t="s">
        <v>125</v>
      </c>
      <c r="B140" s="90" t="s">
        <v>138</v>
      </c>
      <c r="C140" s="90"/>
      <c r="D140" s="131">
        <f>+D136-D137+D138-D139</f>
        <v>0</v>
      </c>
      <c r="E140" s="119"/>
    </row>
    <row r="141" spans="1:14" ht="13.5" customHeight="1" thickBot="1" x14ac:dyDescent="0.3">
      <c r="A141" s="120" t="s">
        <v>126</v>
      </c>
      <c r="B141" s="118" t="s">
        <v>527</v>
      </c>
      <c r="C141" s="121"/>
      <c r="D141" s="132">
        <f>+C131+D140</f>
        <v>0</v>
      </c>
      <c r="E141" s="122">
        <f>+E131</f>
        <v>0</v>
      </c>
    </row>
    <row r="142" spans="1:14" ht="13.5" customHeight="1" thickBot="1" x14ac:dyDescent="0.3">
      <c r="A142" s="110"/>
      <c r="B142" s="348" t="s">
        <v>58</v>
      </c>
      <c r="C142" s="88"/>
      <c r="D142" s="88"/>
      <c r="E142" s="207">
        <f>+E141-D141</f>
        <v>0</v>
      </c>
    </row>
    <row r="143" spans="1:14" ht="12.75" customHeight="1" x14ac:dyDescent="0.25">
      <c r="D143" s="154"/>
      <c r="E143" s="76"/>
    </row>
    <row r="144" spans="1:14" ht="12.75" customHeight="1" x14ac:dyDescent="0.25">
      <c r="A144" s="52"/>
      <c r="B144" s="1" t="s">
        <v>483</v>
      </c>
      <c r="C144" s="74"/>
      <c r="D144" s="290"/>
      <c r="E144" s="291" t="str">
        <f>IF(TRUNC(E142,2)=0,"Correcte","A justificar")</f>
        <v>Correcte</v>
      </c>
      <c r="F144" s="366" t="str">
        <f>IF(E142&lt;&gt;0,"Comprovar si s'han omplert els camps de la pestanya d'Inf.Compl. o s'ha comès algun altre error dels indicats a les FAQ disponible a la web d'elaboració dels pressupostos","")</f>
        <v/>
      </c>
    </row>
    <row r="145" spans="1:14" ht="24" customHeight="1" x14ac:dyDescent="0.25">
      <c r="A145" s="52"/>
      <c r="B145" s="2"/>
      <c r="C145" s="50"/>
      <c r="D145" s="50"/>
      <c r="E145" s="76"/>
      <c r="F145" s="78"/>
      <c r="G145" s="78"/>
      <c r="H145" s="78"/>
      <c r="I145" s="78"/>
      <c r="J145" s="78"/>
      <c r="K145" s="78"/>
    </row>
    <row r="146" spans="1:14" ht="12.75" customHeight="1" x14ac:dyDescent="0.25">
      <c r="A146" s="51" t="s">
        <v>59</v>
      </c>
      <c r="B146" s="18"/>
      <c r="C146" s="50"/>
      <c r="D146" s="50"/>
    </row>
    <row r="147" spans="1:14" ht="12.75" customHeight="1" x14ac:dyDescent="0.25">
      <c r="A147" s="425"/>
      <c r="B147" s="426"/>
      <c r="C147" s="426"/>
      <c r="D147" s="427"/>
      <c r="E147" s="428"/>
      <c r="F147" s="330" t="s">
        <v>380</v>
      </c>
      <c r="G147" s="331"/>
      <c r="H147" s="296"/>
      <c r="I147" s="296"/>
      <c r="J147" s="147"/>
      <c r="K147" s="336" t="s">
        <v>378</v>
      </c>
    </row>
    <row r="148" spans="1:14" ht="12.75" customHeight="1" x14ac:dyDescent="0.25">
      <c r="A148" s="429"/>
      <c r="B148" s="430"/>
      <c r="C148" s="430"/>
      <c r="D148" s="431"/>
      <c r="E148" s="431"/>
      <c r="F148" s="438"/>
      <c r="G148" s="439"/>
      <c r="H148" s="439"/>
      <c r="I148" s="439"/>
      <c r="J148" s="440"/>
      <c r="K148" s="301"/>
    </row>
    <row r="149" spans="1:14" ht="12.75" customHeight="1" x14ac:dyDescent="0.25">
      <c r="A149" s="429"/>
      <c r="B149" s="430"/>
      <c r="C149" s="430"/>
      <c r="D149" s="431"/>
      <c r="E149" s="431"/>
      <c r="F149" s="438"/>
      <c r="G149" s="439"/>
      <c r="H149" s="439"/>
      <c r="I149" s="439"/>
      <c r="J149" s="440"/>
      <c r="K149" s="302"/>
    </row>
    <row r="150" spans="1:14" ht="12.75" customHeight="1" x14ac:dyDescent="0.25">
      <c r="A150" s="432"/>
      <c r="B150" s="433"/>
      <c r="C150" s="433"/>
      <c r="D150" s="434"/>
      <c r="E150" s="434"/>
      <c r="F150" s="435"/>
      <c r="G150" s="436"/>
      <c r="H150" s="436"/>
      <c r="I150" s="436"/>
      <c r="J150" s="437"/>
      <c r="K150" s="303"/>
    </row>
    <row r="151" spans="1:14" ht="12.75" customHeight="1" x14ac:dyDescent="0.25">
      <c r="D151" s="57"/>
      <c r="F151" s="335" t="s">
        <v>381</v>
      </c>
      <c r="G151" s="333"/>
      <c r="H151" s="296"/>
      <c r="I151" s="296"/>
      <c r="J151" s="147"/>
      <c r="K151" s="334">
        <f>+E142-SUM(K148:K150)</f>
        <v>0</v>
      </c>
    </row>
    <row r="152" spans="1:14" ht="12.75" customHeight="1" x14ac:dyDescent="0.25">
      <c r="D152" s="57"/>
    </row>
    <row r="153" spans="1:14" ht="12.75" customHeight="1" x14ac:dyDescent="0.25">
      <c r="A153" s="39" t="s">
        <v>369</v>
      </c>
      <c r="B153" s="85" t="s">
        <v>345</v>
      </c>
      <c r="D153" s="57"/>
    </row>
    <row r="154" spans="1:14" ht="12.75" customHeight="1" thickBot="1" x14ac:dyDescent="0.3">
      <c r="D154" s="57"/>
    </row>
    <row r="155" spans="1:14" ht="12.75" customHeight="1" thickBot="1" x14ac:dyDescent="0.3">
      <c r="E155" s="256" t="s">
        <v>526</v>
      </c>
    </row>
    <row r="156" spans="1:14" ht="12.75" customHeight="1" thickBot="1" x14ac:dyDescent="0.3">
      <c r="A156" s="266" t="s">
        <v>63</v>
      </c>
      <c r="B156" s="292" t="s">
        <v>347</v>
      </c>
      <c r="C156" s="292"/>
      <c r="D156" s="279"/>
      <c r="E156" s="269">
        <f>+'Compte PiG'!C21</f>
        <v>0</v>
      </c>
    </row>
    <row r="157" spans="1:14" ht="12.75" customHeight="1" x14ac:dyDescent="0.25">
      <c r="A157" s="46" t="s">
        <v>55</v>
      </c>
      <c r="B157" s="293" t="s">
        <v>346</v>
      </c>
      <c r="C157" s="293"/>
      <c r="D157" s="280"/>
      <c r="E157" s="255">
        <f>+Pressupostos!E17</f>
        <v>0</v>
      </c>
    </row>
    <row r="158" spans="1:14" ht="12.75" customHeight="1" x14ac:dyDescent="0.25">
      <c r="A158" s="46" t="s">
        <v>55</v>
      </c>
      <c r="B158" s="293" t="s">
        <v>486</v>
      </c>
      <c r="C158" s="293"/>
      <c r="D158" s="280"/>
      <c r="E158" s="255">
        <f>+Pressupostos!E93</f>
        <v>0</v>
      </c>
      <c r="M158" s="31"/>
      <c r="N158" s="31"/>
    </row>
    <row r="159" spans="1:14" ht="12.75" customHeight="1" x14ac:dyDescent="0.25">
      <c r="A159" s="46" t="s">
        <v>55</v>
      </c>
      <c r="B159" s="293" t="s">
        <v>371</v>
      </c>
      <c r="C159" s="293"/>
      <c r="D159" s="280"/>
      <c r="E159" s="127">
        <f>+Pressupostos!E94</f>
        <v>0</v>
      </c>
      <c r="M159" s="31"/>
      <c r="N159" s="31"/>
    </row>
    <row r="160" spans="1:14" ht="12.75" customHeight="1" thickBot="1" x14ac:dyDescent="0.3">
      <c r="A160" s="267" t="s">
        <v>276</v>
      </c>
      <c r="B160" s="294" t="s">
        <v>372</v>
      </c>
      <c r="C160" s="294"/>
      <c r="D160" s="281"/>
      <c r="E160" s="270">
        <f>SUM(E157:E159)</f>
        <v>0</v>
      </c>
    </row>
    <row r="161" spans="1:11" ht="13.5" customHeight="1" thickBot="1" x14ac:dyDescent="0.3">
      <c r="A161" s="268" t="s">
        <v>405</v>
      </c>
      <c r="B161" s="347" t="s">
        <v>58</v>
      </c>
      <c r="C161" s="295"/>
      <c r="D161" s="282"/>
      <c r="E161" s="271">
        <f>+E156+E160</f>
        <v>0</v>
      </c>
    </row>
    <row r="162" spans="1:11" ht="12.75" customHeight="1" x14ac:dyDescent="0.25">
      <c r="B162" s="278"/>
    </row>
    <row r="163" spans="1:11" ht="12.75" customHeight="1" x14ac:dyDescent="0.25">
      <c r="A163" s="52"/>
      <c r="B163" s="1" t="s">
        <v>484</v>
      </c>
      <c r="C163" s="296"/>
      <c r="D163" s="147"/>
      <c r="E163" s="291" t="str">
        <f>IF(TRUNC(E161,2)=0,"Correcte","A justificar")</f>
        <v>Correcte</v>
      </c>
      <c r="F163" s="366" t="str">
        <f>IF(E161&lt;&gt;0,"Comprovar si s'han omplert els camps de la pestanya d'Inf.Compl. o s'ha comès algun altre error dels indicats a les FAQ disponible a la web d'elaboració dels pressupostos","")</f>
        <v/>
      </c>
      <c r="G163" s="78"/>
      <c r="H163" s="78"/>
      <c r="I163" s="78"/>
      <c r="J163" s="78"/>
      <c r="K163" s="78"/>
    </row>
    <row r="164" spans="1:11" ht="24.75" customHeight="1" x14ac:dyDescent="0.25">
      <c r="A164" s="52"/>
      <c r="B164" s="2"/>
      <c r="C164" s="76"/>
      <c r="F164" s="78"/>
      <c r="G164" s="78"/>
      <c r="H164" s="78"/>
      <c r="I164" s="78"/>
      <c r="J164" s="78"/>
      <c r="K164" s="78"/>
    </row>
    <row r="165" spans="1:11" ht="12.75" customHeight="1" x14ac:dyDescent="0.25">
      <c r="A165" s="51" t="s">
        <v>59</v>
      </c>
      <c r="B165" s="18"/>
    </row>
    <row r="166" spans="1:11" ht="12.75" customHeight="1" x14ac:dyDescent="0.25">
      <c r="A166" s="425"/>
      <c r="B166" s="426"/>
      <c r="C166" s="426"/>
      <c r="D166" s="427"/>
      <c r="E166" s="428"/>
      <c r="F166" s="330" t="s">
        <v>380</v>
      </c>
      <c r="G166" s="331"/>
      <c r="H166" s="296"/>
      <c r="I166" s="296"/>
      <c r="J166" s="296"/>
      <c r="K166" s="289" t="s">
        <v>378</v>
      </c>
    </row>
    <row r="167" spans="1:11" ht="12.75" customHeight="1" x14ac:dyDescent="0.25">
      <c r="A167" s="429"/>
      <c r="B167" s="430"/>
      <c r="C167" s="430"/>
      <c r="D167" s="431"/>
      <c r="E167" s="431"/>
      <c r="F167" s="438"/>
      <c r="G167" s="439"/>
      <c r="H167" s="439"/>
      <c r="I167" s="439"/>
      <c r="J167" s="439"/>
      <c r="K167" s="327"/>
    </row>
    <row r="168" spans="1:11" ht="12.75" customHeight="1" x14ac:dyDescent="0.25">
      <c r="A168" s="429"/>
      <c r="B168" s="430"/>
      <c r="C168" s="430"/>
      <c r="D168" s="431"/>
      <c r="E168" s="431"/>
      <c r="F168" s="438"/>
      <c r="G168" s="439"/>
      <c r="H168" s="439"/>
      <c r="I168" s="439"/>
      <c r="J168" s="439"/>
      <c r="K168" s="328"/>
    </row>
    <row r="169" spans="1:11" ht="12.75" customHeight="1" x14ac:dyDescent="0.25">
      <c r="A169" s="432"/>
      <c r="B169" s="433"/>
      <c r="C169" s="433"/>
      <c r="D169" s="434"/>
      <c r="E169" s="434"/>
      <c r="F169" s="438"/>
      <c r="G169" s="439"/>
      <c r="H169" s="439"/>
      <c r="I169" s="439"/>
      <c r="J169" s="439"/>
      <c r="K169" s="329"/>
    </row>
    <row r="170" spans="1:11" ht="12.75" customHeight="1" x14ac:dyDescent="0.25">
      <c r="D170" s="57"/>
      <c r="F170" s="300" t="s">
        <v>381</v>
      </c>
      <c r="G170" s="332"/>
      <c r="H170" s="333"/>
      <c r="I170" s="333"/>
      <c r="J170" s="333"/>
      <c r="K170" s="304">
        <f>+E161-SUM(K167:K169)</f>
        <v>0</v>
      </c>
    </row>
    <row r="171" spans="1:11" ht="12.75" customHeight="1" x14ac:dyDescent="0.25">
      <c r="D171" s="57"/>
    </row>
    <row r="172" spans="1:11" ht="12.75" customHeight="1" x14ac:dyDescent="0.25">
      <c r="A172" s="39" t="s">
        <v>370</v>
      </c>
      <c r="B172" s="325" t="s">
        <v>361</v>
      </c>
      <c r="D172" s="57"/>
    </row>
    <row r="173" spans="1:11" ht="12.75" customHeight="1" thickBot="1" x14ac:dyDescent="0.3">
      <c r="B173" s="278"/>
      <c r="D173" s="57"/>
    </row>
    <row r="174" spans="1:11" ht="12.75" customHeight="1" thickBot="1" x14ac:dyDescent="0.3">
      <c r="B174" s="278"/>
      <c r="D174" s="57"/>
      <c r="E174" s="256" t="s">
        <v>526</v>
      </c>
    </row>
    <row r="175" spans="1:11" ht="12.75" customHeight="1" thickBot="1" x14ac:dyDescent="0.3">
      <c r="A175" s="266" t="s">
        <v>62</v>
      </c>
      <c r="B175" s="292" t="s">
        <v>349</v>
      </c>
      <c r="C175" s="292"/>
      <c r="D175" s="279"/>
      <c r="E175" s="269">
        <f>+'Compte PiG'!C11</f>
        <v>0</v>
      </c>
    </row>
    <row r="176" spans="1:11" ht="12.75" customHeight="1" thickBot="1" x14ac:dyDescent="0.3">
      <c r="A176" s="46" t="s">
        <v>56</v>
      </c>
      <c r="B176" s="293" t="s">
        <v>350</v>
      </c>
      <c r="C176" s="293"/>
      <c r="D176" s="280"/>
      <c r="E176" s="255">
        <f>+Pressupostos!B20</f>
        <v>0</v>
      </c>
    </row>
    <row r="177" spans="1:14" ht="13.8" thickBot="1" x14ac:dyDescent="0.3">
      <c r="A177" s="266" t="s">
        <v>62</v>
      </c>
      <c r="B177" s="292" t="s">
        <v>351</v>
      </c>
      <c r="C177" s="292"/>
      <c r="D177" s="279"/>
      <c r="E177" s="269">
        <f>+'Compte PiG'!C12</f>
        <v>0</v>
      </c>
    </row>
    <row r="178" spans="1:14" ht="12.75" customHeight="1" x14ac:dyDescent="0.25">
      <c r="A178" s="46" t="s">
        <v>56</v>
      </c>
      <c r="B178" s="293" t="s">
        <v>352</v>
      </c>
      <c r="C178" s="293"/>
      <c r="D178" s="280"/>
      <c r="E178" s="255">
        <f>+Pressupostos!B21</f>
        <v>0</v>
      </c>
    </row>
    <row r="179" spans="1:14" ht="12.75" customHeight="1" x14ac:dyDescent="0.25">
      <c r="A179" s="46" t="s">
        <v>56</v>
      </c>
      <c r="B179" s="293" t="s">
        <v>353</v>
      </c>
      <c r="C179" s="293"/>
      <c r="D179" s="280"/>
      <c r="E179" s="127">
        <f>+Pressupostos!B22</f>
        <v>0</v>
      </c>
    </row>
    <row r="180" spans="1:14" ht="12.75" customHeight="1" x14ac:dyDescent="0.25">
      <c r="A180" s="285" t="s">
        <v>56</v>
      </c>
      <c r="B180" s="297" t="s">
        <v>362</v>
      </c>
      <c r="C180" s="297"/>
      <c r="D180" s="286"/>
      <c r="E180" s="127">
        <f>+Pressupostos!B23</f>
        <v>0</v>
      </c>
    </row>
    <row r="181" spans="1:14" ht="13.8" thickBot="1" x14ac:dyDescent="0.3">
      <c r="A181" s="284" t="s">
        <v>56</v>
      </c>
      <c r="B181" s="299" t="s">
        <v>368</v>
      </c>
      <c r="C181" s="298"/>
      <c r="D181" s="283"/>
      <c r="E181" s="273">
        <f>+Pressupostos!E99+Pressupostos!E100+Pressupostos!E101</f>
        <v>0</v>
      </c>
      <c r="M181" s="31"/>
      <c r="N181" s="31"/>
    </row>
    <row r="182" spans="1:14" ht="13.5" customHeight="1" thickBot="1" x14ac:dyDescent="0.3">
      <c r="A182" s="266" t="s">
        <v>62</v>
      </c>
      <c r="B182" s="292" t="s">
        <v>363</v>
      </c>
      <c r="C182" s="292"/>
      <c r="D182" s="279"/>
      <c r="E182" s="269">
        <f>+'Compte PiG'!C17</f>
        <v>0</v>
      </c>
    </row>
    <row r="183" spans="1:14" ht="12.75" customHeight="1" x14ac:dyDescent="0.25">
      <c r="A183" s="46" t="s">
        <v>56</v>
      </c>
      <c r="B183" s="293" t="s">
        <v>364</v>
      </c>
      <c r="C183" s="293"/>
      <c r="D183" s="280"/>
      <c r="E183" s="255">
        <f>+Pressupostos!E97+Pressupostos!E98</f>
        <v>0</v>
      </c>
      <c r="M183" s="31"/>
      <c r="N183" s="31"/>
    </row>
    <row r="184" spans="1:14" ht="12.75" customHeight="1" x14ac:dyDescent="0.25">
      <c r="A184" s="46" t="s">
        <v>56</v>
      </c>
      <c r="B184" s="293" t="s">
        <v>495</v>
      </c>
      <c r="C184" s="293"/>
      <c r="D184" s="280"/>
      <c r="E184" s="255">
        <f>+Pressupostos!E104+Pressupostos!E105+Pressupostos!E106+Pressupostos!E107+Pressupostos!E108</f>
        <v>0</v>
      </c>
      <c r="M184" s="31"/>
      <c r="N184" s="31"/>
    </row>
    <row r="185" spans="1:14" ht="13.5" customHeight="1" thickBot="1" x14ac:dyDescent="0.3">
      <c r="A185" s="267" t="s">
        <v>365</v>
      </c>
      <c r="B185" s="294" t="s">
        <v>366</v>
      </c>
      <c r="C185" s="294"/>
      <c r="D185" s="281"/>
      <c r="E185" s="270">
        <f>+E176+E178+E179+E180+E181+E183+E184</f>
        <v>0</v>
      </c>
    </row>
    <row r="186" spans="1:14" ht="13.5" customHeight="1" thickBot="1" x14ac:dyDescent="0.3">
      <c r="A186" s="272" t="s">
        <v>367</v>
      </c>
      <c r="B186" s="347" t="s">
        <v>58</v>
      </c>
      <c r="C186" s="295"/>
      <c r="D186" s="282"/>
      <c r="E186" s="271">
        <f>+E175+E177+E182-E185</f>
        <v>0</v>
      </c>
    </row>
    <row r="187" spans="1:14" ht="12.75" customHeight="1" x14ac:dyDescent="0.25">
      <c r="B187" s="278"/>
    </row>
    <row r="188" spans="1:14" ht="12.75" customHeight="1" x14ac:dyDescent="0.25">
      <c r="B188" s="1" t="s">
        <v>485</v>
      </c>
      <c r="C188" s="296"/>
      <c r="D188" s="147"/>
      <c r="E188" s="291" t="str">
        <f>IF(TRUNC(E186,2)=0,"Correcte","A justificar")</f>
        <v>Correcte</v>
      </c>
      <c r="F188" s="366" t="str">
        <f>IF(E186&lt;&gt;0,"Comprovar si s'han omplert els camps de la pestanya d'Inf.Compl. o s'ha comès algun altre error dels indicats a les FAQ disponible a la web d'elaboració dels pressupostos","")</f>
        <v/>
      </c>
      <c r="G188" s="78"/>
      <c r="H188" s="78"/>
      <c r="I188" s="78"/>
      <c r="J188" s="78"/>
      <c r="K188" s="78"/>
    </row>
    <row r="189" spans="1:14" ht="24.75" customHeight="1" x14ac:dyDescent="0.25">
      <c r="F189" s="78"/>
      <c r="G189" s="78"/>
      <c r="H189" s="78"/>
      <c r="I189" s="78"/>
      <c r="J189" s="78"/>
      <c r="K189" s="78"/>
    </row>
    <row r="190" spans="1:14" ht="12.75" customHeight="1" x14ac:dyDescent="0.25">
      <c r="A190" s="51" t="s">
        <v>59</v>
      </c>
      <c r="B190" s="18"/>
    </row>
    <row r="191" spans="1:14" ht="12.75" customHeight="1" x14ac:dyDescent="0.25">
      <c r="A191" s="425"/>
      <c r="B191" s="426"/>
      <c r="C191" s="426"/>
      <c r="D191" s="427"/>
      <c r="E191" s="428"/>
      <c r="F191" s="339" t="s">
        <v>380</v>
      </c>
      <c r="G191" s="340"/>
      <c r="H191" s="340"/>
      <c r="I191" s="340"/>
      <c r="J191" s="341"/>
      <c r="K191" s="289" t="s">
        <v>378</v>
      </c>
    </row>
    <row r="192" spans="1:14" ht="15" customHeight="1" x14ac:dyDescent="0.25">
      <c r="A192" s="429"/>
      <c r="B192" s="430"/>
      <c r="C192" s="430"/>
      <c r="D192" s="431"/>
      <c r="E192" s="431"/>
      <c r="F192" s="444"/>
      <c r="G192" s="445"/>
      <c r="H192" s="445"/>
      <c r="I192" s="445"/>
      <c r="J192" s="446"/>
      <c r="K192" s="301"/>
    </row>
    <row r="193" spans="1:11" ht="12.75" customHeight="1" x14ac:dyDescent="0.25">
      <c r="A193" s="429"/>
      <c r="B193" s="430"/>
      <c r="C193" s="430"/>
      <c r="D193" s="431"/>
      <c r="E193" s="431"/>
      <c r="F193" s="447"/>
      <c r="G193" s="448"/>
      <c r="H193" s="448"/>
      <c r="I193" s="448"/>
      <c r="J193" s="449"/>
      <c r="K193" s="302"/>
    </row>
    <row r="194" spans="1:11" ht="12.75" customHeight="1" x14ac:dyDescent="0.25">
      <c r="A194" s="432"/>
      <c r="B194" s="433"/>
      <c r="C194" s="433"/>
      <c r="D194" s="434"/>
      <c r="E194" s="434"/>
      <c r="F194" s="450"/>
      <c r="G194" s="451"/>
      <c r="H194" s="451"/>
      <c r="I194" s="451"/>
      <c r="J194" s="452"/>
      <c r="K194" s="303"/>
    </row>
    <row r="195" spans="1:11" ht="12.75" customHeight="1" x14ac:dyDescent="0.25">
      <c r="F195" s="342" t="s">
        <v>381</v>
      </c>
      <c r="G195" s="343"/>
      <c r="H195" s="343"/>
      <c r="I195" s="343"/>
      <c r="J195" s="344"/>
      <c r="K195" s="304">
        <f>+E186-SUM(K192:K194)</f>
        <v>0</v>
      </c>
    </row>
    <row r="196" spans="1:11" ht="12.75" customHeight="1" x14ac:dyDescent="0.25">
      <c r="F196" s="345"/>
      <c r="G196" s="345"/>
      <c r="H196" s="345"/>
      <c r="I196" s="345"/>
      <c r="J196" s="345"/>
      <c r="K196" s="346"/>
    </row>
    <row r="197" spans="1:11" ht="12.75" customHeight="1" x14ac:dyDescent="0.25">
      <c r="A197" s="288"/>
      <c r="B197" s="288"/>
      <c r="C197" s="288"/>
    </row>
    <row r="198" spans="1:11" ht="12.75" customHeight="1" x14ac:dyDescent="0.25">
      <c r="A198" s="288"/>
      <c r="B198" s="353"/>
      <c r="C198" s="288"/>
    </row>
    <row r="199" spans="1:11" ht="12.75" customHeight="1" x14ac:dyDescent="0.25">
      <c r="A199" s="288"/>
      <c r="B199" s="353"/>
      <c r="C199" s="288"/>
    </row>
    <row r="200" spans="1:11" ht="12.75" customHeight="1" x14ac:dyDescent="0.25">
      <c r="A200" s="288"/>
      <c r="B200" s="353"/>
      <c r="C200" s="288"/>
    </row>
    <row r="201" spans="1:11" ht="12.75" customHeight="1" x14ac:dyDescent="0.25">
      <c r="A201" s="288"/>
      <c r="B201" s="353"/>
      <c r="C201" s="288"/>
    </row>
    <row r="202" spans="1:11" ht="12.75" customHeight="1" x14ac:dyDescent="0.25">
      <c r="A202" s="288"/>
      <c r="B202" s="353"/>
      <c r="C202" s="288"/>
    </row>
    <row r="203" spans="1:11" ht="12.75" customHeight="1" x14ac:dyDescent="0.25">
      <c r="A203" s="288"/>
      <c r="B203" s="353"/>
      <c r="C203" s="288"/>
    </row>
    <row r="204" spans="1:11" ht="12.75" customHeight="1" x14ac:dyDescent="0.25">
      <c r="A204" s="288"/>
      <c r="B204" s="353"/>
      <c r="C204" s="288"/>
    </row>
    <row r="205" spans="1:11" ht="12.75" customHeight="1" x14ac:dyDescent="0.25">
      <c r="A205" s="288"/>
      <c r="B205" s="353"/>
      <c r="C205" s="288"/>
    </row>
    <row r="206" spans="1:11" ht="12.75" customHeight="1" x14ac:dyDescent="0.25">
      <c r="A206" s="288"/>
      <c r="B206" s="353"/>
      <c r="C206" s="288"/>
    </row>
    <row r="207" spans="1:11" ht="12.75" customHeight="1" x14ac:dyDescent="0.25">
      <c r="A207" s="288"/>
      <c r="B207" s="353"/>
      <c r="C207" s="288"/>
    </row>
    <row r="208" spans="1:11" ht="12.75" customHeight="1" x14ac:dyDescent="0.25">
      <c r="A208" s="288"/>
      <c r="B208" s="288"/>
      <c r="C208" s="288"/>
    </row>
    <row r="209" spans="1:3" ht="12.75" customHeight="1" x14ac:dyDescent="0.25">
      <c r="A209" s="288"/>
      <c r="B209" s="288"/>
      <c r="C209" s="288"/>
    </row>
    <row r="210" spans="1:3" ht="12.75" customHeight="1" x14ac:dyDescent="0.25">
      <c r="A210" s="288"/>
      <c r="B210" s="288"/>
      <c r="C210" s="288"/>
    </row>
    <row r="211" spans="1:3" ht="12.75" customHeight="1" x14ac:dyDescent="0.25">
      <c r="A211" s="288"/>
      <c r="B211" s="288"/>
      <c r="C211" s="288"/>
    </row>
    <row r="212" spans="1:3" ht="12.75" customHeight="1" x14ac:dyDescent="0.25">
      <c r="A212" s="288"/>
      <c r="B212" s="288"/>
      <c r="C212" s="288"/>
    </row>
    <row r="213" spans="1:3" ht="12.75" customHeight="1" x14ac:dyDescent="0.25">
      <c r="A213" s="288"/>
      <c r="B213" s="288"/>
      <c r="C213" s="288"/>
    </row>
    <row r="214" spans="1:3" ht="12.75" customHeight="1" x14ac:dyDescent="0.25">
      <c r="A214" s="288"/>
      <c r="B214" s="288"/>
      <c r="C214" s="288"/>
    </row>
    <row r="215" spans="1:3" ht="12.75" customHeight="1" x14ac:dyDescent="0.25">
      <c r="A215" s="288"/>
      <c r="B215" s="288"/>
      <c r="C215" s="288"/>
    </row>
    <row r="216" spans="1:3" ht="12.75" customHeight="1" x14ac:dyDescent="0.25">
      <c r="A216" s="288"/>
      <c r="B216" s="288"/>
      <c r="C216" s="288"/>
    </row>
    <row r="217" spans="1:3" ht="12.75" customHeight="1" x14ac:dyDescent="0.25">
      <c r="A217" s="288"/>
      <c r="B217" s="288"/>
      <c r="C217" s="288"/>
    </row>
    <row r="218" spans="1:3" ht="12.75" customHeight="1" x14ac:dyDescent="0.25">
      <c r="A218" s="288"/>
      <c r="B218" s="288"/>
      <c r="C218" s="288"/>
    </row>
    <row r="219" spans="1:3" ht="12.75" customHeight="1" x14ac:dyDescent="0.25">
      <c r="A219" s="288"/>
      <c r="B219" s="288"/>
      <c r="C219" s="288"/>
    </row>
    <row r="220" spans="1:3" ht="12.75" customHeight="1" x14ac:dyDescent="0.25">
      <c r="A220" s="288"/>
      <c r="B220" s="288"/>
      <c r="C220" s="288"/>
    </row>
    <row r="221" spans="1:3" ht="12.75" customHeight="1" x14ac:dyDescent="0.25">
      <c r="A221" s="288"/>
      <c r="B221" s="288"/>
      <c r="C221" s="288"/>
    </row>
    <row r="222" spans="1:3" ht="12.75" customHeight="1" x14ac:dyDescent="0.25">
      <c r="A222" s="288"/>
      <c r="B222" s="288"/>
      <c r="C222" s="288"/>
    </row>
    <row r="223" spans="1:3" ht="12.75" customHeight="1" x14ac:dyDescent="0.25">
      <c r="A223" s="288"/>
      <c r="B223" s="288"/>
      <c r="C223" s="288"/>
    </row>
    <row r="224" spans="1:3" ht="12.75" customHeight="1" x14ac:dyDescent="0.25">
      <c r="A224" s="288"/>
      <c r="B224" s="288"/>
      <c r="C224" s="288"/>
    </row>
    <row r="225" spans="1:3" ht="12.75" customHeight="1" x14ac:dyDescent="0.25">
      <c r="A225" s="288"/>
      <c r="B225" s="288"/>
      <c r="C225" s="288"/>
    </row>
    <row r="226" spans="1:3" ht="12.75" customHeight="1" x14ac:dyDescent="0.25">
      <c r="A226" s="288"/>
      <c r="B226" s="288"/>
      <c r="C226" s="288"/>
    </row>
    <row r="227" spans="1:3" ht="12.75" customHeight="1" x14ac:dyDescent="0.25">
      <c r="A227" s="288"/>
      <c r="B227" s="288"/>
      <c r="C227" s="288"/>
    </row>
    <row r="228" spans="1:3" ht="12.75" customHeight="1" x14ac:dyDescent="0.25">
      <c r="A228" s="288"/>
      <c r="B228" s="288"/>
      <c r="C228" s="288"/>
    </row>
    <row r="229" spans="1:3" ht="12.75" customHeight="1" x14ac:dyDescent="0.25">
      <c r="A229" s="288"/>
      <c r="B229" s="288"/>
      <c r="C229" s="288"/>
    </row>
    <row r="230" spans="1:3" ht="12.75" customHeight="1" x14ac:dyDescent="0.25">
      <c r="A230" s="288"/>
      <c r="B230" s="288"/>
      <c r="C230" s="288"/>
    </row>
    <row r="231" spans="1:3" ht="12.75" customHeight="1" x14ac:dyDescent="0.25">
      <c r="A231" s="288"/>
      <c r="B231" s="288"/>
      <c r="C231" s="288"/>
    </row>
    <row r="232" spans="1:3" ht="12.75" customHeight="1" x14ac:dyDescent="0.25">
      <c r="A232" s="288"/>
      <c r="B232" s="288"/>
      <c r="C232" s="288"/>
    </row>
    <row r="233" spans="1:3" ht="12.75" customHeight="1" x14ac:dyDescent="0.25">
      <c r="A233" s="288"/>
      <c r="B233" s="288"/>
      <c r="C233" s="288"/>
    </row>
    <row r="234" spans="1:3" ht="12.75" customHeight="1" x14ac:dyDescent="0.25">
      <c r="A234" s="288"/>
      <c r="B234" s="288"/>
      <c r="C234" s="288"/>
    </row>
    <row r="235" spans="1:3" ht="12.75" customHeight="1" x14ac:dyDescent="0.25">
      <c r="A235" s="288"/>
      <c r="B235" s="288"/>
      <c r="C235" s="288"/>
    </row>
    <row r="236" spans="1:3" ht="12.75" customHeight="1" x14ac:dyDescent="0.25">
      <c r="A236" s="288"/>
      <c r="B236" s="288"/>
      <c r="C236" s="288"/>
    </row>
    <row r="237" spans="1:3" ht="12.75" customHeight="1" x14ac:dyDescent="0.25">
      <c r="A237" s="288"/>
      <c r="B237" s="288"/>
      <c r="C237" s="288"/>
    </row>
    <row r="238" spans="1:3" ht="12.75" customHeight="1" x14ac:dyDescent="0.25">
      <c r="A238" s="288"/>
      <c r="B238" s="288"/>
      <c r="C238" s="288"/>
    </row>
    <row r="239" spans="1:3" ht="12.75" customHeight="1" x14ac:dyDescent="0.25">
      <c r="A239" s="288"/>
      <c r="B239" s="288"/>
      <c r="C239" s="288"/>
    </row>
    <row r="240" spans="1:3" ht="12.75" customHeight="1" x14ac:dyDescent="0.25">
      <c r="A240" s="288"/>
      <c r="B240" s="288"/>
      <c r="C240" s="288"/>
    </row>
    <row r="241" spans="1:3" ht="12.75" customHeight="1" x14ac:dyDescent="0.25">
      <c r="A241" s="288"/>
      <c r="B241" s="288"/>
      <c r="C241" s="288"/>
    </row>
    <row r="242" spans="1:3" ht="12.75" customHeight="1" x14ac:dyDescent="0.25">
      <c r="A242" s="288"/>
      <c r="B242" s="288"/>
      <c r="C242" s="288"/>
    </row>
    <row r="243" spans="1:3" ht="12.75" customHeight="1" x14ac:dyDescent="0.25">
      <c r="A243" s="288"/>
      <c r="B243" s="288"/>
      <c r="C243" s="288"/>
    </row>
    <row r="244" spans="1:3" ht="12.75" customHeight="1" x14ac:dyDescent="0.25">
      <c r="A244" s="288"/>
      <c r="B244" s="288"/>
      <c r="C244" s="288"/>
    </row>
    <row r="245" spans="1:3" ht="12.75" customHeight="1" x14ac:dyDescent="0.25">
      <c r="A245" s="288"/>
      <c r="B245" s="288"/>
      <c r="C245" s="288"/>
    </row>
    <row r="246" spans="1:3" ht="12.75" customHeight="1" x14ac:dyDescent="0.25">
      <c r="A246" s="288"/>
      <c r="B246" s="288"/>
      <c r="C246" s="288"/>
    </row>
    <row r="247" spans="1:3" ht="12.75" customHeight="1" x14ac:dyDescent="0.25">
      <c r="A247" s="288"/>
      <c r="B247" s="288"/>
      <c r="C247" s="288"/>
    </row>
    <row r="248" spans="1:3" ht="12.75" customHeight="1" x14ac:dyDescent="0.25">
      <c r="A248" s="288"/>
      <c r="B248" s="288"/>
      <c r="C248" s="288"/>
    </row>
    <row r="249" spans="1:3" ht="12.75" customHeight="1" x14ac:dyDescent="0.25">
      <c r="A249" s="288"/>
      <c r="B249" s="288"/>
      <c r="C249" s="288"/>
    </row>
    <row r="250" spans="1:3" ht="12.75" customHeight="1" x14ac:dyDescent="0.25">
      <c r="A250" s="288"/>
      <c r="B250" s="288"/>
      <c r="C250" s="288"/>
    </row>
    <row r="251" spans="1:3" ht="12.75" customHeight="1" x14ac:dyDescent="0.25">
      <c r="A251" s="288"/>
      <c r="B251" s="288"/>
      <c r="C251" s="288"/>
    </row>
    <row r="252" spans="1:3" ht="12.75" customHeight="1" x14ac:dyDescent="0.25">
      <c r="A252" s="288"/>
      <c r="B252" s="288"/>
      <c r="C252" s="288"/>
    </row>
    <row r="253" spans="1:3" ht="12.75" customHeight="1" x14ac:dyDescent="0.25">
      <c r="A253" s="288"/>
      <c r="B253" s="288"/>
      <c r="C253" s="288"/>
    </row>
    <row r="254" spans="1:3" ht="12.75" customHeight="1" x14ac:dyDescent="0.25">
      <c r="A254" s="288"/>
      <c r="B254" s="288"/>
      <c r="C254" s="288"/>
    </row>
    <row r="255" spans="1:3" ht="12.75" customHeight="1" x14ac:dyDescent="0.25">
      <c r="A255" s="288"/>
      <c r="B255" s="288"/>
      <c r="C255" s="288"/>
    </row>
    <row r="256" spans="1:3" ht="12.75" customHeight="1" x14ac:dyDescent="0.25">
      <c r="A256" s="288"/>
      <c r="B256" s="288"/>
      <c r="C256" s="288"/>
    </row>
    <row r="257" spans="1:3" ht="12.75" customHeight="1" x14ac:dyDescent="0.25">
      <c r="A257" s="288"/>
      <c r="B257" s="288"/>
      <c r="C257" s="288"/>
    </row>
    <row r="258" spans="1:3" ht="12.75" customHeight="1" x14ac:dyDescent="0.25">
      <c r="A258" s="288"/>
      <c r="B258" s="288"/>
      <c r="C258" s="288"/>
    </row>
    <row r="259" spans="1:3" ht="12.75" customHeight="1" x14ac:dyDescent="0.25">
      <c r="A259" s="288"/>
      <c r="B259" s="288"/>
      <c r="C259" s="288"/>
    </row>
    <row r="260" spans="1:3" ht="12.75" customHeight="1" x14ac:dyDescent="0.25">
      <c r="A260" s="288"/>
      <c r="B260" s="288"/>
      <c r="C260" s="288"/>
    </row>
    <row r="261" spans="1:3" ht="12.75" customHeight="1" x14ac:dyDescent="0.25">
      <c r="A261" s="288"/>
      <c r="B261" s="288"/>
      <c r="C261" s="288"/>
    </row>
    <row r="262" spans="1:3" ht="12.75" customHeight="1" x14ac:dyDescent="0.25">
      <c r="A262" s="288"/>
      <c r="B262" s="288"/>
      <c r="C262" s="288"/>
    </row>
    <row r="263" spans="1:3" ht="12.75" customHeight="1" x14ac:dyDescent="0.25">
      <c r="A263" s="288"/>
      <c r="B263" s="288"/>
      <c r="C263" s="288"/>
    </row>
    <row r="264" spans="1:3" ht="12.75" customHeight="1" x14ac:dyDescent="0.25">
      <c r="A264" s="288"/>
      <c r="B264" s="288"/>
      <c r="C264" s="288"/>
    </row>
    <row r="265" spans="1:3" ht="12.75" customHeight="1" x14ac:dyDescent="0.25">
      <c r="A265" s="288"/>
      <c r="B265" s="288"/>
      <c r="C265" s="288"/>
    </row>
    <row r="266" spans="1:3" ht="12.75" customHeight="1" x14ac:dyDescent="0.25">
      <c r="A266" s="288"/>
      <c r="B266" s="288"/>
      <c r="C266" s="288"/>
    </row>
    <row r="267" spans="1:3" ht="12.75" customHeight="1" x14ac:dyDescent="0.25">
      <c r="A267" s="288"/>
      <c r="B267" s="288"/>
      <c r="C267" s="288"/>
    </row>
    <row r="268" spans="1:3" ht="12.75" customHeight="1" x14ac:dyDescent="0.25">
      <c r="A268" s="288"/>
      <c r="B268" s="288"/>
      <c r="C268" s="288"/>
    </row>
    <row r="269" spans="1:3" ht="12.75" customHeight="1" x14ac:dyDescent="0.25">
      <c r="A269" s="288"/>
      <c r="B269" s="288"/>
      <c r="C269" s="288"/>
    </row>
    <row r="270" spans="1:3" ht="12.75" customHeight="1" x14ac:dyDescent="0.25">
      <c r="A270" s="288"/>
      <c r="B270" s="288"/>
      <c r="C270" s="288"/>
    </row>
    <row r="271" spans="1:3" ht="12.75" customHeight="1" x14ac:dyDescent="0.25">
      <c r="A271" s="288"/>
      <c r="B271" s="288"/>
      <c r="C271" s="288"/>
    </row>
    <row r="272" spans="1:3" ht="12.75" customHeight="1" x14ac:dyDescent="0.25">
      <c r="A272" s="288"/>
      <c r="B272" s="288"/>
      <c r="C272" s="288"/>
    </row>
    <row r="273" spans="1:3" ht="12.75" customHeight="1" x14ac:dyDescent="0.25">
      <c r="A273" s="288"/>
      <c r="B273" s="288"/>
      <c r="C273" s="288"/>
    </row>
    <row r="274" spans="1:3" ht="12.75" customHeight="1" x14ac:dyDescent="0.25">
      <c r="A274" s="288"/>
      <c r="B274" s="288"/>
      <c r="C274" s="288"/>
    </row>
    <row r="275" spans="1:3" ht="12.75" customHeight="1" x14ac:dyDescent="0.25">
      <c r="A275" s="288"/>
      <c r="B275" s="288"/>
      <c r="C275" s="288"/>
    </row>
    <row r="276" spans="1:3" ht="12.75" customHeight="1" x14ac:dyDescent="0.25">
      <c r="A276" s="288"/>
      <c r="B276" s="288"/>
      <c r="C276" s="288"/>
    </row>
    <row r="277" spans="1:3" ht="12.75" customHeight="1" x14ac:dyDescent="0.25">
      <c r="A277" s="288"/>
      <c r="B277" s="288"/>
      <c r="C277" s="288"/>
    </row>
    <row r="278" spans="1:3" ht="12.75" customHeight="1" x14ac:dyDescent="0.25">
      <c r="A278" s="288"/>
      <c r="B278" s="288"/>
      <c r="C278" s="288"/>
    </row>
    <row r="279" spans="1:3" ht="6" customHeight="1" x14ac:dyDescent="0.25">
      <c r="A279" s="288"/>
      <c r="B279" s="288"/>
      <c r="C279" s="288"/>
    </row>
    <row r="280" spans="1:3" ht="12.75" customHeight="1" x14ac:dyDescent="0.25">
      <c r="A280" s="288"/>
      <c r="B280" s="288"/>
      <c r="C280" s="288"/>
    </row>
    <row r="281" spans="1:3" ht="12.75" customHeight="1" x14ac:dyDescent="0.25">
      <c r="A281" s="288"/>
      <c r="B281" s="288"/>
      <c r="C281" s="288"/>
    </row>
    <row r="282" spans="1:3" ht="12.75" customHeight="1" x14ac:dyDescent="0.25">
      <c r="A282" s="288"/>
      <c r="B282" s="288"/>
      <c r="C282" s="288"/>
    </row>
    <row r="283" spans="1:3" ht="12.75" customHeight="1" x14ac:dyDescent="0.25">
      <c r="A283" s="288"/>
      <c r="B283" s="288"/>
      <c r="C283" s="288"/>
    </row>
    <row r="284" spans="1:3" ht="12.75" customHeight="1" x14ac:dyDescent="0.25">
      <c r="A284" s="288"/>
      <c r="B284" s="288"/>
      <c r="C284" s="288"/>
    </row>
    <row r="285" spans="1:3" ht="12.75" customHeight="1" x14ac:dyDescent="0.25">
      <c r="A285" s="288"/>
      <c r="B285" s="288"/>
      <c r="C285" s="288"/>
    </row>
    <row r="286" spans="1:3" ht="12.75" customHeight="1" x14ac:dyDescent="0.25">
      <c r="A286" s="288"/>
      <c r="B286" s="288"/>
      <c r="C286" s="288"/>
    </row>
    <row r="287" spans="1:3" ht="12.75" customHeight="1" x14ac:dyDescent="0.25">
      <c r="A287" s="288"/>
      <c r="B287" s="288"/>
      <c r="C287" s="288"/>
    </row>
    <row r="288" spans="1:3" ht="12.75" customHeight="1" x14ac:dyDescent="0.25">
      <c r="A288" s="288"/>
      <c r="B288" s="288"/>
      <c r="C288" s="288"/>
    </row>
    <row r="289" spans="1:3" ht="12.75" customHeight="1" x14ac:dyDescent="0.25">
      <c r="A289" s="288"/>
      <c r="B289" s="288"/>
      <c r="C289" s="288"/>
    </row>
    <row r="290" spans="1:3" ht="12.75" customHeight="1" x14ac:dyDescent="0.25">
      <c r="A290" s="288"/>
      <c r="B290" s="288"/>
      <c r="C290" s="288"/>
    </row>
    <row r="291" spans="1:3" ht="12.75" customHeight="1" x14ac:dyDescent="0.25">
      <c r="A291" s="288"/>
      <c r="B291" s="288"/>
      <c r="C291" s="288"/>
    </row>
    <row r="292" spans="1:3" ht="12.75" customHeight="1" x14ac:dyDescent="0.25">
      <c r="A292" s="288"/>
      <c r="B292" s="288"/>
      <c r="C292" s="288"/>
    </row>
    <row r="293" spans="1:3" ht="12.75" customHeight="1" x14ac:dyDescent="0.25">
      <c r="A293" s="288"/>
      <c r="B293" s="288"/>
      <c r="C293" s="288"/>
    </row>
    <row r="294" spans="1:3" ht="12.75" customHeight="1" x14ac:dyDescent="0.25">
      <c r="A294" s="288"/>
      <c r="B294" s="288"/>
      <c r="C294" s="288"/>
    </row>
    <row r="295" spans="1:3" ht="12.75" customHeight="1" x14ac:dyDescent="0.25">
      <c r="A295" s="288"/>
      <c r="B295" s="288"/>
      <c r="C295" s="288"/>
    </row>
    <row r="296" spans="1:3" ht="12.75" customHeight="1" x14ac:dyDescent="0.25">
      <c r="A296" s="288"/>
      <c r="B296" s="288"/>
      <c r="C296" s="288"/>
    </row>
    <row r="297" spans="1:3" ht="12.75" customHeight="1" x14ac:dyDescent="0.25">
      <c r="A297" s="288"/>
      <c r="B297" s="288"/>
      <c r="C297" s="288"/>
    </row>
    <row r="298" spans="1:3" ht="12.75" customHeight="1" x14ac:dyDescent="0.25">
      <c r="A298" s="288"/>
      <c r="B298" s="288"/>
      <c r="C298" s="288"/>
    </row>
    <row r="299" spans="1:3" ht="12.75" customHeight="1" x14ac:dyDescent="0.25">
      <c r="A299" s="288"/>
      <c r="B299" s="288"/>
      <c r="C299" s="288"/>
    </row>
    <row r="300" spans="1:3" ht="12.75" customHeight="1" x14ac:dyDescent="0.25">
      <c r="A300" s="288"/>
      <c r="B300" s="288"/>
      <c r="C300" s="288"/>
    </row>
    <row r="301" spans="1:3" ht="12.75" customHeight="1" x14ac:dyDescent="0.25">
      <c r="A301" s="288"/>
      <c r="B301" s="288"/>
      <c r="C301" s="288"/>
    </row>
    <row r="302" spans="1:3" ht="12.75" customHeight="1" x14ac:dyDescent="0.25">
      <c r="A302" s="288"/>
      <c r="B302" s="288"/>
      <c r="C302" s="288"/>
    </row>
    <row r="303" spans="1:3" ht="12.75" customHeight="1" x14ac:dyDescent="0.25">
      <c r="A303" s="288"/>
      <c r="B303" s="288"/>
      <c r="C303" s="288"/>
    </row>
    <row r="304" spans="1:3" ht="12.75" customHeight="1" x14ac:dyDescent="0.25">
      <c r="A304" s="288"/>
      <c r="B304" s="288"/>
      <c r="C304" s="288"/>
    </row>
    <row r="305" spans="1:3" ht="12.75" customHeight="1" x14ac:dyDescent="0.25">
      <c r="A305" s="288"/>
      <c r="B305" s="288"/>
      <c r="C305" s="288"/>
    </row>
    <row r="306" spans="1:3" ht="12.75" customHeight="1" x14ac:dyDescent="0.25">
      <c r="A306" s="288"/>
      <c r="B306" s="288"/>
      <c r="C306" s="288"/>
    </row>
    <row r="307" spans="1:3" ht="12.75" customHeight="1" x14ac:dyDescent="0.25">
      <c r="A307" s="288"/>
      <c r="B307" s="288"/>
      <c r="C307" s="288"/>
    </row>
    <row r="308" spans="1:3" ht="12.75" customHeight="1" x14ac:dyDescent="0.25">
      <c r="A308" s="288"/>
      <c r="B308" s="288"/>
      <c r="C308" s="288"/>
    </row>
    <row r="309" spans="1:3" ht="12.75" customHeight="1" x14ac:dyDescent="0.25">
      <c r="A309" s="288"/>
      <c r="B309" s="288"/>
      <c r="C309" s="288"/>
    </row>
    <row r="310" spans="1:3" ht="12.75" customHeight="1" x14ac:dyDescent="0.25">
      <c r="A310" s="288"/>
      <c r="B310" s="288"/>
      <c r="C310" s="288"/>
    </row>
    <row r="311" spans="1:3" ht="12.75" customHeight="1" x14ac:dyDescent="0.25">
      <c r="A311" s="288"/>
      <c r="B311" s="288"/>
      <c r="C311" s="288"/>
    </row>
    <row r="312" spans="1:3" ht="12.75" customHeight="1" x14ac:dyDescent="0.25">
      <c r="A312" s="288"/>
      <c r="B312" s="288"/>
      <c r="C312" s="288"/>
    </row>
    <row r="313" spans="1:3" ht="12.75" customHeight="1" x14ac:dyDescent="0.25">
      <c r="A313" s="288"/>
      <c r="B313" s="288"/>
      <c r="C313" s="288"/>
    </row>
    <row r="314" spans="1:3" ht="12.75" customHeight="1" x14ac:dyDescent="0.25">
      <c r="A314" s="288"/>
      <c r="B314" s="288"/>
      <c r="C314" s="288"/>
    </row>
    <row r="315" spans="1:3" ht="12.75" customHeight="1" x14ac:dyDescent="0.25">
      <c r="A315" s="288"/>
      <c r="B315" s="288"/>
      <c r="C315" s="288"/>
    </row>
    <row r="316" spans="1:3" ht="12.75" customHeight="1" x14ac:dyDescent="0.25">
      <c r="A316" s="288"/>
      <c r="B316" s="288"/>
      <c r="C316" s="288"/>
    </row>
    <row r="317" spans="1:3" ht="12.75" customHeight="1" x14ac:dyDescent="0.25">
      <c r="A317" s="288"/>
      <c r="B317" s="288"/>
      <c r="C317" s="288"/>
    </row>
    <row r="318" spans="1:3" ht="12.75" customHeight="1" x14ac:dyDescent="0.25">
      <c r="A318" s="288"/>
      <c r="B318" s="288"/>
      <c r="C318" s="288"/>
    </row>
    <row r="319" spans="1:3" ht="12.75" customHeight="1" x14ac:dyDescent="0.25">
      <c r="A319" s="288"/>
      <c r="B319" s="288"/>
      <c r="C319" s="288"/>
    </row>
    <row r="320" spans="1:3" ht="12.75" customHeight="1" x14ac:dyDescent="0.25">
      <c r="A320" s="288"/>
      <c r="B320" s="288"/>
      <c r="C320" s="288"/>
    </row>
    <row r="321" spans="1:3" ht="12.75" customHeight="1" x14ac:dyDescent="0.25">
      <c r="A321" s="288"/>
      <c r="B321" s="288"/>
      <c r="C321" s="288"/>
    </row>
    <row r="322" spans="1:3" ht="12.75" customHeight="1" x14ac:dyDescent="0.25">
      <c r="A322" s="288"/>
      <c r="B322" s="288"/>
      <c r="C322" s="288"/>
    </row>
    <row r="323" spans="1:3" ht="12.75" customHeight="1" x14ac:dyDescent="0.25">
      <c r="A323" s="288"/>
      <c r="B323" s="288"/>
      <c r="C323" s="288"/>
    </row>
    <row r="324" spans="1:3" ht="12.75" customHeight="1" x14ac:dyDescent="0.25">
      <c r="A324" s="288"/>
      <c r="B324" s="288"/>
      <c r="C324" s="288"/>
    </row>
    <row r="325" spans="1:3" ht="12.75" customHeight="1" x14ac:dyDescent="0.25">
      <c r="A325" s="288"/>
      <c r="B325" s="288"/>
      <c r="C325" s="288"/>
    </row>
    <row r="326" spans="1:3" ht="12.75" customHeight="1" x14ac:dyDescent="0.25">
      <c r="A326" s="288"/>
      <c r="B326" s="288"/>
      <c r="C326" s="288"/>
    </row>
    <row r="327" spans="1:3" ht="12.75" customHeight="1" x14ac:dyDescent="0.25">
      <c r="A327" s="288"/>
      <c r="B327" s="288"/>
      <c r="C327" s="288"/>
    </row>
    <row r="328" spans="1:3" ht="12.75" customHeight="1" x14ac:dyDescent="0.25">
      <c r="A328" s="288"/>
      <c r="B328" s="288"/>
      <c r="C328" s="288"/>
    </row>
    <row r="329" spans="1:3" ht="12.75" customHeight="1" x14ac:dyDescent="0.25">
      <c r="A329" s="288"/>
      <c r="B329" s="288"/>
      <c r="C329" s="288"/>
    </row>
    <row r="330" spans="1:3" ht="12.75" customHeight="1" x14ac:dyDescent="0.25">
      <c r="A330" s="288"/>
      <c r="B330" s="288"/>
      <c r="C330" s="288"/>
    </row>
    <row r="331" spans="1:3" ht="12.75" customHeight="1" x14ac:dyDescent="0.25">
      <c r="A331" s="288"/>
      <c r="B331" s="288"/>
      <c r="C331" s="288"/>
    </row>
    <row r="332" spans="1:3" ht="12.75" customHeight="1" x14ac:dyDescent="0.25">
      <c r="A332" s="288"/>
      <c r="B332" s="288"/>
      <c r="C332" s="288"/>
    </row>
    <row r="333" spans="1:3" ht="12.75" customHeight="1" x14ac:dyDescent="0.25">
      <c r="A333" s="288"/>
      <c r="B333" s="288"/>
      <c r="C333" s="288"/>
    </row>
    <row r="334" spans="1:3" ht="12.75" customHeight="1" x14ac:dyDescent="0.25">
      <c r="A334" s="288"/>
      <c r="B334" s="288"/>
      <c r="C334" s="288"/>
    </row>
    <row r="335" spans="1:3" ht="12.75" customHeight="1" x14ac:dyDescent="0.25">
      <c r="A335" s="288"/>
      <c r="B335" s="288"/>
      <c r="C335" s="288"/>
    </row>
    <row r="336" spans="1:3" ht="12.75" customHeight="1" x14ac:dyDescent="0.25">
      <c r="A336" s="288"/>
      <c r="B336" s="288"/>
      <c r="C336" s="288"/>
    </row>
    <row r="337" spans="1:3" ht="12.75" customHeight="1" x14ac:dyDescent="0.25">
      <c r="A337" s="288"/>
      <c r="B337" s="288"/>
      <c r="C337" s="288"/>
    </row>
    <row r="338" spans="1:3" ht="12.75" customHeight="1" x14ac:dyDescent="0.25">
      <c r="A338" s="288"/>
      <c r="B338" s="288"/>
      <c r="C338" s="288"/>
    </row>
    <row r="339" spans="1:3" ht="12.75" customHeight="1" x14ac:dyDescent="0.25">
      <c r="A339" s="288"/>
      <c r="B339" s="288"/>
      <c r="C339" s="288"/>
    </row>
    <row r="340" spans="1:3" ht="12.75" customHeight="1" x14ac:dyDescent="0.25">
      <c r="A340" s="288"/>
      <c r="B340" s="288"/>
      <c r="C340" s="288"/>
    </row>
    <row r="341" spans="1:3" ht="12.75" customHeight="1" x14ac:dyDescent="0.25">
      <c r="A341" s="288"/>
      <c r="B341" s="288"/>
      <c r="C341" s="288"/>
    </row>
    <row r="342" spans="1:3" ht="12.75" customHeight="1" x14ac:dyDescent="0.25">
      <c r="A342" s="288"/>
      <c r="B342" s="288"/>
      <c r="C342" s="288"/>
    </row>
    <row r="343" spans="1:3" ht="12.75" customHeight="1" x14ac:dyDescent="0.25">
      <c r="A343" s="288"/>
      <c r="B343" s="288"/>
      <c r="C343" s="288"/>
    </row>
    <row r="344" spans="1:3" ht="12.75" customHeight="1" x14ac:dyDescent="0.25">
      <c r="A344" s="288"/>
      <c r="B344" s="288"/>
      <c r="C344" s="288"/>
    </row>
    <row r="345" spans="1:3" ht="12.75" customHeight="1" x14ac:dyDescent="0.25">
      <c r="A345" s="288"/>
      <c r="B345" s="288"/>
      <c r="C345" s="288"/>
    </row>
    <row r="346" spans="1:3" ht="12.75" customHeight="1" x14ac:dyDescent="0.25">
      <c r="A346" s="288"/>
      <c r="B346" s="288"/>
      <c r="C346" s="288"/>
    </row>
    <row r="347" spans="1:3" ht="12.75" customHeight="1" x14ac:dyDescent="0.25">
      <c r="A347" s="288"/>
      <c r="B347" s="288"/>
      <c r="C347" s="288"/>
    </row>
    <row r="348" spans="1:3" ht="12.75" customHeight="1" x14ac:dyDescent="0.25">
      <c r="A348" s="288"/>
      <c r="B348" s="288"/>
      <c r="C348" s="288"/>
    </row>
    <row r="349" spans="1:3" ht="12.75" customHeight="1" x14ac:dyDescent="0.25">
      <c r="A349" s="288"/>
      <c r="B349" s="288"/>
      <c r="C349" s="288"/>
    </row>
    <row r="350" spans="1:3" ht="12.75" customHeight="1" x14ac:dyDescent="0.25">
      <c r="A350" s="288"/>
      <c r="B350" s="288"/>
      <c r="C350" s="288"/>
    </row>
    <row r="351" spans="1:3" ht="12.75" customHeight="1" x14ac:dyDescent="0.25">
      <c r="A351" s="288"/>
      <c r="B351" s="288"/>
      <c r="C351" s="288"/>
    </row>
    <row r="352" spans="1:3" ht="12.75" customHeight="1" x14ac:dyDescent="0.25">
      <c r="A352" s="288"/>
      <c r="B352" s="288"/>
      <c r="C352" s="288"/>
    </row>
    <row r="353" spans="1:3" ht="12.75" customHeight="1" x14ac:dyDescent="0.25">
      <c r="A353" s="288"/>
      <c r="B353" s="288"/>
      <c r="C353" s="288"/>
    </row>
    <row r="354" spans="1:3" ht="12.75" customHeight="1" x14ac:dyDescent="0.25">
      <c r="A354" s="288"/>
      <c r="B354" s="288"/>
      <c r="C354" s="288"/>
    </row>
    <row r="355" spans="1:3" ht="12.75" customHeight="1" x14ac:dyDescent="0.25">
      <c r="A355" s="288"/>
      <c r="B355" s="288"/>
      <c r="C355" s="288"/>
    </row>
    <row r="356" spans="1:3" ht="12.75" customHeight="1" x14ac:dyDescent="0.25">
      <c r="A356" s="288"/>
      <c r="B356" s="288"/>
      <c r="C356" s="288"/>
    </row>
    <row r="357" spans="1:3" ht="12.75" customHeight="1" x14ac:dyDescent="0.25">
      <c r="A357" s="288"/>
      <c r="B357" s="288"/>
      <c r="C357" s="288"/>
    </row>
    <row r="358" spans="1:3" ht="12.75" customHeight="1" x14ac:dyDescent="0.25">
      <c r="A358" s="288"/>
      <c r="B358" s="288"/>
      <c r="C358" s="288"/>
    </row>
    <row r="359" spans="1:3" ht="12.75" customHeight="1" x14ac:dyDescent="0.25">
      <c r="A359" s="288"/>
      <c r="B359" s="288"/>
      <c r="C359" s="288"/>
    </row>
    <row r="360" spans="1:3" ht="12.75" customHeight="1" x14ac:dyDescent="0.25">
      <c r="A360" s="288"/>
      <c r="B360" s="288"/>
      <c r="C360" s="288"/>
    </row>
    <row r="361" spans="1:3" ht="12.75" customHeight="1" x14ac:dyDescent="0.25">
      <c r="A361" s="288"/>
      <c r="B361" s="288"/>
      <c r="C361" s="288"/>
    </row>
    <row r="362" spans="1:3" ht="12.75" customHeight="1" x14ac:dyDescent="0.25">
      <c r="A362" s="288"/>
      <c r="B362" s="288"/>
      <c r="C362" s="288"/>
    </row>
    <row r="363" spans="1:3" ht="12.75" customHeight="1" x14ac:dyDescent="0.25">
      <c r="A363" s="288"/>
      <c r="B363" s="288"/>
      <c r="C363" s="288"/>
    </row>
    <row r="364" spans="1:3" ht="12.75" customHeight="1" x14ac:dyDescent="0.25">
      <c r="A364" s="288"/>
      <c r="B364" s="288"/>
      <c r="C364" s="288"/>
    </row>
    <row r="365" spans="1:3" ht="12.75" customHeight="1" x14ac:dyDescent="0.25">
      <c r="A365" s="288"/>
      <c r="B365" s="288"/>
      <c r="C365" s="288"/>
    </row>
    <row r="366" spans="1:3" ht="12.75" customHeight="1" x14ac:dyDescent="0.25">
      <c r="A366" s="288"/>
      <c r="B366" s="288"/>
      <c r="C366" s="288"/>
    </row>
    <row r="367" spans="1:3" ht="12.75" customHeight="1" x14ac:dyDescent="0.25">
      <c r="A367" s="288"/>
      <c r="B367" s="288"/>
      <c r="C367" s="288"/>
    </row>
    <row r="368" spans="1:3" ht="12.75" customHeight="1" x14ac:dyDescent="0.25">
      <c r="A368" s="288"/>
      <c r="B368" s="288"/>
      <c r="C368" s="288"/>
    </row>
    <row r="369" spans="1:3" ht="12.75" customHeight="1" x14ac:dyDescent="0.25">
      <c r="A369" s="288"/>
      <c r="B369" s="288"/>
      <c r="C369" s="288"/>
    </row>
    <row r="370" spans="1:3" ht="12.75" customHeight="1" x14ac:dyDescent="0.25">
      <c r="A370" s="288"/>
      <c r="B370" s="288"/>
      <c r="C370" s="288"/>
    </row>
    <row r="371" spans="1:3" ht="12.75" customHeight="1" x14ac:dyDescent="0.25">
      <c r="A371" s="288"/>
      <c r="B371" s="288"/>
      <c r="C371" s="288"/>
    </row>
    <row r="372" spans="1:3" ht="12.75" customHeight="1" x14ac:dyDescent="0.25">
      <c r="A372" s="288"/>
      <c r="B372" s="288"/>
      <c r="C372" s="288"/>
    </row>
    <row r="373" spans="1:3" ht="12.75" customHeight="1" x14ac:dyDescent="0.25">
      <c r="A373" s="288"/>
      <c r="B373" s="288"/>
      <c r="C373" s="288"/>
    </row>
    <row r="374" spans="1:3" ht="12.75" customHeight="1" x14ac:dyDescent="0.25">
      <c r="A374" s="288"/>
      <c r="B374" s="288"/>
      <c r="C374" s="288"/>
    </row>
    <row r="375" spans="1:3" ht="12.75" customHeight="1" x14ac:dyDescent="0.25">
      <c r="A375" s="288"/>
      <c r="B375" s="288"/>
      <c r="C375" s="288"/>
    </row>
    <row r="376" spans="1:3" ht="12.75" customHeight="1" x14ac:dyDescent="0.25">
      <c r="A376" s="288"/>
      <c r="B376" s="288"/>
      <c r="C376" s="288"/>
    </row>
    <row r="377" spans="1:3" ht="12.75" customHeight="1" x14ac:dyDescent="0.25">
      <c r="A377" s="288"/>
      <c r="B377" s="288"/>
      <c r="C377" s="288"/>
    </row>
    <row r="378" spans="1:3" ht="12.75" customHeight="1" x14ac:dyDescent="0.25">
      <c r="A378" s="288"/>
      <c r="B378" s="288"/>
      <c r="C378" s="288"/>
    </row>
    <row r="379" spans="1:3" ht="12.75" customHeight="1" x14ac:dyDescent="0.25">
      <c r="A379" s="288"/>
      <c r="B379" s="288"/>
      <c r="C379" s="288"/>
    </row>
    <row r="380" spans="1:3" ht="12.75" customHeight="1" x14ac:dyDescent="0.25">
      <c r="A380" s="288"/>
      <c r="B380" s="288"/>
      <c r="C380" s="288"/>
    </row>
    <row r="381" spans="1:3" ht="12.75" customHeight="1" x14ac:dyDescent="0.25">
      <c r="A381" s="288"/>
      <c r="B381" s="288"/>
      <c r="C381" s="288"/>
    </row>
    <row r="382" spans="1:3" ht="12.75" customHeight="1" x14ac:dyDescent="0.25">
      <c r="A382" s="288"/>
      <c r="B382" s="288"/>
      <c r="C382" s="288"/>
    </row>
    <row r="383" spans="1:3" ht="12.75" customHeight="1" x14ac:dyDescent="0.25">
      <c r="A383" s="288"/>
      <c r="B383" s="288"/>
      <c r="C383" s="288"/>
    </row>
    <row r="384" spans="1:3" ht="12.75" customHeight="1" x14ac:dyDescent="0.25">
      <c r="A384" s="288"/>
      <c r="B384" s="288"/>
      <c r="C384" s="288"/>
    </row>
    <row r="385" spans="1:3" ht="12.75" customHeight="1" x14ac:dyDescent="0.25">
      <c r="A385" s="288"/>
      <c r="B385" s="288"/>
      <c r="C385" s="288"/>
    </row>
    <row r="386" spans="1:3" ht="12.75" customHeight="1" x14ac:dyDescent="0.25">
      <c r="A386" s="288"/>
      <c r="B386" s="288"/>
      <c r="C386" s="288"/>
    </row>
    <row r="387" spans="1:3" ht="12.75" customHeight="1" x14ac:dyDescent="0.25">
      <c r="A387" s="288"/>
      <c r="B387" s="288"/>
      <c r="C387" s="288"/>
    </row>
    <row r="388" spans="1:3" ht="12.75" customHeight="1" x14ac:dyDescent="0.25">
      <c r="A388" s="288"/>
      <c r="B388" s="288"/>
      <c r="C388" s="288"/>
    </row>
    <row r="389" spans="1:3" ht="12.75" customHeight="1" x14ac:dyDescent="0.25">
      <c r="A389" s="288"/>
      <c r="B389" s="288"/>
      <c r="C389" s="288"/>
    </row>
    <row r="390" spans="1:3" ht="12.75" customHeight="1" x14ac:dyDescent="0.25">
      <c r="A390" s="288"/>
      <c r="B390" s="288"/>
      <c r="C390" s="288"/>
    </row>
    <row r="391" spans="1:3" ht="12.75" customHeight="1" x14ac:dyDescent="0.25">
      <c r="A391" s="288"/>
      <c r="B391" s="288"/>
      <c r="C391" s="288"/>
    </row>
    <row r="392" spans="1:3" ht="12.75" customHeight="1" x14ac:dyDescent="0.25">
      <c r="A392" s="288"/>
      <c r="B392" s="288"/>
      <c r="C392" s="288"/>
    </row>
    <row r="393" spans="1:3" ht="12.75" customHeight="1" x14ac:dyDescent="0.25">
      <c r="A393" s="288"/>
      <c r="B393" s="288"/>
      <c r="C393" s="288"/>
    </row>
    <row r="394" spans="1:3" ht="12.75" customHeight="1" x14ac:dyDescent="0.25">
      <c r="A394" s="288"/>
      <c r="B394" s="288"/>
      <c r="C394" s="288"/>
    </row>
    <row r="395" spans="1:3" ht="12.75" customHeight="1" x14ac:dyDescent="0.25">
      <c r="A395" s="288"/>
      <c r="B395" s="288"/>
      <c r="C395" s="288"/>
    </row>
    <row r="396" spans="1:3" ht="12.75" customHeight="1" x14ac:dyDescent="0.25">
      <c r="A396" s="288"/>
      <c r="B396" s="288"/>
      <c r="C396" s="288"/>
    </row>
    <row r="397" spans="1:3" ht="12.75" customHeight="1" x14ac:dyDescent="0.25">
      <c r="A397" s="288"/>
      <c r="B397" s="288"/>
      <c r="C397" s="288"/>
    </row>
    <row r="398" spans="1:3" ht="12.75" customHeight="1" x14ac:dyDescent="0.25">
      <c r="A398" s="288"/>
      <c r="B398" s="288"/>
      <c r="C398" s="288"/>
    </row>
    <row r="399" spans="1:3" ht="12.75" customHeight="1" x14ac:dyDescent="0.25">
      <c r="A399" s="288"/>
      <c r="B399" s="288"/>
      <c r="C399" s="288"/>
    </row>
    <row r="400" spans="1:3" ht="12.75" customHeight="1" x14ac:dyDescent="0.25">
      <c r="A400" s="288"/>
      <c r="B400" s="288"/>
      <c r="C400" s="288"/>
    </row>
    <row r="401" spans="1:3" ht="12.75" customHeight="1" x14ac:dyDescent="0.25">
      <c r="A401" s="288"/>
      <c r="B401" s="288"/>
      <c r="C401" s="288"/>
    </row>
    <row r="402" spans="1:3" ht="12.75" customHeight="1" x14ac:dyDescent="0.25">
      <c r="A402" s="288"/>
      <c r="B402" s="288"/>
      <c r="C402" s="288"/>
    </row>
    <row r="403" spans="1:3" ht="12.75" customHeight="1" x14ac:dyDescent="0.25">
      <c r="A403" s="288"/>
      <c r="B403" s="288"/>
      <c r="C403" s="288"/>
    </row>
    <row r="404" spans="1:3" ht="12.75" customHeight="1" x14ac:dyDescent="0.25">
      <c r="A404" s="288"/>
      <c r="B404" s="288"/>
      <c r="C404" s="288"/>
    </row>
    <row r="405" spans="1:3" ht="12.75" customHeight="1" x14ac:dyDescent="0.25">
      <c r="A405" s="288"/>
      <c r="B405" s="288"/>
      <c r="C405" s="288"/>
    </row>
    <row r="406" spans="1:3" ht="12.75" customHeight="1" x14ac:dyDescent="0.25">
      <c r="A406" s="288"/>
      <c r="B406" s="288"/>
      <c r="C406" s="288"/>
    </row>
    <row r="407" spans="1:3" ht="12.75" customHeight="1" x14ac:dyDescent="0.25">
      <c r="A407" s="288"/>
      <c r="B407" s="288"/>
      <c r="C407" s="288"/>
    </row>
    <row r="408" spans="1:3" ht="12.75" customHeight="1" x14ac:dyDescent="0.25">
      <c r="A408" s="288"/>
      <c r="B408" s="288"/>
      <c r="C408" s="288"/>
    </row>
    <row r="409" spans="1:3" ht="12.75" customHeight="1" x14ac:dyDescent="0.25">
      <c r="A409" s="288"/>
      <c r="B409" s="288"/>
      <c r="C409" s="288"/>
    </row>
    <row r="410" spans="1:3" ht="12.75" customHeight="1" x14ac:dyDescent="0.25">
      <c r="A410" s="288"/>
      <c r="B410" s="288"/>
      <c r="C410" s="288"/>
    </row>
    <row r="411" spans="1:3" ht="12.75" customHeight="1" x14ac:dyDescent="0.25">
      <c r="A411" s="288"/>
      <c r="B411" s="288"/>
      <c r="C411" s="288"/>
    </row>
    <row r="412" spans="1:3" ht="12.75" customHeight="1" x14ac:dyDescent="0.25">
      <c r="A412" s="288"/>
      <c r="B412" s="288"/>
      <c r="C412" s="288"/>
    </row>
    <row r="413" spans="1:3" ht="12.75" customHeight="1" x14ac:dyDescent="0.25">
      <c r="A413" s="288"/>
      <c r="B413" s="288"/>
      <c r="C413" s="288"/>
    </row>
    <row r="414" spans="1:3" ht="12.75" customHeight="1" x14ac:dyDescent="0.25">
      <c r="A414" s="288"/>
      <c r="B414" s="288"/>
      <c r="C414" s="288"/>
    </row>
    <row r="415" spans="1:3" ht="12.75" customHeight="1" x14ac:dyDescent="0.25">
      <c r="A415" s="288"/>
      <c r="B415" s="288"/>
      <c r="C415" s="288"/>
    </row>
    <row r="416" spans="1:3" ht="12.75" customHeight="1" x14ac:dyDescent="0.25">
      <c r="A416" s="288"/>
      <c r="B416" s="288"/>
      <c r="C416" s="288"/>
    </row>
    <row r="417" spans="1:3" ht="12.75" customHeight="1" x14ac:dyDescent="0.25">
      <c r="A417" s="288"/>
      <c r="B417" s="288"/>
      <c r="C417" s="288"/>
    </row>
    <row r="418" spans="1:3" ht="12.75" customHeight="1" x14ac:dyDescent="0.25">
      <c r="A418" s="288"/>
      <c r="B418" s="288"/>
      <c r="C418" s="288"/>
    </row>
    <row r="419" spans="1:3" ht="12.75" customHeight="1" x14ac:dyDescent="0.25">
      <c r="A419" s="288"/>
      <c r="B419" s="288"/>
      <c r="C419" s="288"/>
    </row>
    <row r="420" spans="1:3" ht="12.75" customHeight="1" x14ac:dyDescent="0.25">
      <c r="A420" s="288"/>
      <c r="B420" s="288"/>
      <c r="C420" s="288"/>
    </row>
    <row r="421" spans="1:3" ht="12.75" customHeight="1" x14ac:dyDescent="0.25">
      <c r="A421" s="288"/>
      <c r="B421" s="288"/>
      <c r="C421" s="288"/>
    </row>
    <row r="422" spans="1:3" ht="12.75" customHeight="1" x14ac:dyDescent="0.25">
      <c r="A422" s="288"/>
      <c r="B422" s="288"/>
      <c r="C422" s="288"/>
    </row>
    <row r="423" spans="1:3" ht="12.75" customHeight="1" x14ac:dyDescent="0.25">
      <c r="A423" s="288"/>
      <c r="B423" s="288"/>
      <c r="C423" s="288"/>
    </row>
    <row r="424" spans="1:3" ht="12.75" customHeight="1" x14ac:dyDescent="0.25">
      <c r="A424" s="288"/>
      <c r="B424" s="288"/>
      <c r="C424" s="288"/>
    </row>
    <row r="425" spans="1:3" ht="12.75" customHeight="1" x14ac:dyDescent="0.25">
      <c r="A425" s="288"/>
      <c r="B425" s="288"/>
      <c r="C425" s="288"/>
    </row>
    <row r="426" spans="1:3" ht="12.75" customHeight="1" x14ac:dyDescent="0.25">
      <c r="A426" s="288"/>
      <c r="B426" s="288"/>
      <c r="C426" s="288"/>
    </row>
    <row r="427" spans="1:3" ht="12.75" customHeight="1" x14ac:dyDescent="0.25">
      <c r="A427" s="288"/>
      <c r="B427" s="288"/>
      <c r="C427" s="288"/>
    </row>
    <row r="428" spans="1:3" ht="12.75" customHeight="1" x14ac:dyDescent="0.25">
      <c r="A428" s="288"/>
      <c r="B428" s="288"/>
      <c r="C428" s="288"/>
    </row>
    <row r="429" spans="1:3" ht="12.75" customHeight="1" x14ac:dyDescent="0.25">
      <c r="A429" s="288"/>
      <c r="B429" s="288"/>
      <c r="C429" s="288"/>
    </row>
    <row r="430" spans="1:3" ht="12.75" customHeight="1" x14ac:dyDescent="0.25">
      <c r="A430" s="288"/>
      <c r="B430" s="288"/>
      <c r="C430" s="288"/>
    </row>
    <row r="431" spans="1:3" ht="12.75" customHeight="1" x14ac:dyDescent="0.25">
      <c r="A431" s="288"/>
      <c r="B431" s="288"/>
      <c r="C431" s="288"/>
    </row>
    <row r="432" spans="1:3" ht="12.75" customHeight="1" x14ac:dyDescent="0.25">
      <c r="A432" s="288"/>
      <c r="B432" s="288"/>
      <c r="C432" s="288"/>
    </row>
    <row r="433" spans="1:3" ht="12.75" customHeight="1" x14ac:dyDescent="0.25">
      <c r="A433" s="288"/>
      <c r="B433" s="288"/>
      <c r="C433" s="288"/>
    </row>
    <row r="434" spans="1:3" ht="12.75" customHeight="1" x14ac:dyDescent="0.25">
      <c r="A434" s="288"/>
      <c r="B434" s="288"/>
      <c r="C434" s="288"/>
    </row>
    <row r="435" spans="1:3" ht="12.75" customHeight="1" x14ac:dyDescent="0.25">
      <c r="A435" s="288"/>
      <c r="B435" s="288"/>
      <c r="C435" s="288"/>
    </row>
    <row r="436" spans="1:3" ht="12.75" customHeight="1" x14ac:dyDescent="0.25">
      <c r="A436" s="288"/>
      <c r="B436" s="288"/>
      <c r="C436" s="288"/>
    </row>
    <row r="437" spans="1:3" ht="12.75" customHeight="1" x14ac:dyDescent="0.25">
      <c r="A437" s="288"/>
      <c r="B437" s="288"/>
      <c r="C437" s="288"/>
    </row>
    <row r="438" spans="1:3" ht="12.75" customHeight="1" x14ac:dyDescent="0.25">
      <c r="A438" s="288"/>
      <c r="B438" s="288"/>
      <c r="C438" s="288"/>
    </row>
    <row r="439" spans="1:3" ht="12.75" customHeight="1" x14ac:dyDescent="0.25">
      <c r="A439" s="288"/>
      <c r="B439" s="288"/>
      <c r="C439" s="288"/>
    </row>
    <row r="440" spans="1:3" ht="12.75" customHeight="1" x14ac:dyDescent="0.25">
      <c r="A440" s="288"/>
      <c r="B440" s="288"/>
      <c r="C440" s="288"/>
    </row>
    <row r="441" spans="1:3" ht="12.75" customHeight="1" x14ac:dyDescent="0.25">
      <c r="A441" s="288"/>
      <c r="B441" s="288"/>
      <c r="C441" s="288"/>
    </row>
    <row r="442" spans="1:3" ht="12.75" customHeight="1" x14ac:dyDescent="0.25">
      <c r="A442" s="288"/>
      <c r="B442" s="288"/>
      <c r="C442" s="288"/>
    </row>
    <row r="443" spans="1:3" ht="12.75" customHeight="1" x14ac:dyDescent="0.25">
      <c r="A443" s="288"/>
      <c r="B443" s="288"/>
      <c r="C443" s="288"/>
    </row>
    <row r="444" spans="1:3" ht="12.75" customHeight="1" x14ac:dyDescent="0.25">
      <c r="A444" s="288"/>
      <c r="B444" s="288"/>
      <c r="C444" s="288"/>
    </row>
    <row r="445" spans="1:3" ht="12.75" customHeight="1" x14ac:dyDescent="0.25">
      <c r="A445" s="288"/>
      <c r="B445" s="288"/>
      <c r="C445" s="288"/>
    </row>
    <row r="446" spans="1:3" ht="12.75" customHeight="1" x14ac:dyDescent="0.25">
      <c r="A446" s="288"/>
      <c r="B446" s="288"/>
      <c r="C446" s="288"/>
    </row>
    <row r="447" spans="1:3" ht="12.75" customHeight="1" x14ac:dyDescent="0.25">
      <c r="A447" s="288"/>
      <c r="B447" s="288"/>
      <c r="C447" s="288"/>
    </row>
    <row r="448" spans="1:3" ht="12.75" customHeight="1" x14ac:dyDescent="0.25">
      <c r="A448" s="288"/>
      <c r="B448" s="288"/>
      <c r="C448" s="288"/>
    </row>
    <row r="449" spans="1:3" ht="12.75" customHeight="1" x14ac:dyDescent="0.25">
      <c r="A449" s="288"/>
      <c r="B449" s="288"/>
      <c r="C449" s="288"/>
    </row>
    <row r="450" spans="1:3" ht="12.75" customHeight="1" x14ac:dyDescent="0.25">
      <c r="A450" s="288"/>
      <c r="B450" s="288"/>
      <c r="C450" s="288"/>
    </row>
    <row r="451" spans="1:3" ht="12.75" customHeight="1" x14ac:dyDescent="0.25">
      <c r="A451" s="288"/>
      <c r="B451" s="288"/>
      <c r="C451" s="288"/>
    </row>
    <row r="452" spans="1:3" ht="12.75" customHeight="1" x14ac:dyDescent="0.25">
      <c r="A452" s="288"/>
      <c r="B452" s="288"/>
      <c r="C452" s="288"/>
    </row>
    <row r="453" spans="1:3" ht="12.75" customHeight="1" x14ac:dyDescent="0.25">
      <c r="A453" s="288"/>
      <c r="B453" s="288"/>
      <c r="C453" s="288"/>
    </row>
    <row r="454" spans="1:3" ht="12.75" customHeight="1" x14ac:dyDescent="0.25">
      <c r="A454" s="288"/>
      <c r="B454" s="288"/>
      <c r="C454" s="288"/>
    </row>
    <row r="455" spans="1:3" ht="12.75" customHeight="1" x14ac:dyDescent="0.25">
      <c r="A455" s="288"/>
      <c r="B455" s="288"/>
      <c r="C455" s="288"/>
    </row>
    <row r="456" spans="1:3" ht="12.75" customHeight="1" x14ac:dyDescent="0.25">
      <c r="A456" s="288"/>
      <c r="B456" s="288"/>
      <c r="C456" s="288"/>
    </row>
    <row r="457" spans="1:3" ht="12.75" customHeight="1" x14ac:dyDescent="0.25">
      <c r="A457" s="288"/>
      <c r="B457" s="288"/>
      <c r="C457" s="288"/>
    </row>
    <row r="458" spans="1:3" ht="12.75" customHeight="1" x14ac:dyDescent="0.25">
      <c r="A458" s="288"/>
      <c r="B458" s="288"/>
      <c r="C458" s="288"/>
    </row>
    <row r="459" spans="1:3" ht="12.75" customHeight="1" x14ac:dyDescent="0.25">
      <c r="A459" s="288"/>
      <c r="B459" s="288"/>
      <c r="C459" s="288"/>
    </row>
    <row r="460" spans="1:3" ht="12.75" customHeight="1" x14ac:dyDescent="0.25">
      <c r="A460" s="288"/>
      <c r="B460" s="288"/>
      <c r="C460" s="288"/>
    </row>
    <row r="461" spans="1:3" ht="12.75" customHeight="1" x14ac:dyDescent="0.25">
      <c r="A461" s="288"/>
      <c r="B461" s="288"/>
      <c r="C461" s="288"/>
    </row>
    <row r="463" spans="1:3" x14ac:dyDescent="0.25">
      <c r="A463" s="383" t="s">
        <v>282</v>
      </c>
      <c r="B463" s="384"/>
    </row>
    <row r="464" spans="1:3" x14ac:dyDescent="0.25">
      <c r="A464" s="385" t="s">
        <v>505</v>
      </c>
      <c r="B464" s="384"/>
    </row>
    <row r="465" spans="1:2" x14ac:dyDescent="0.25">
      <c r="A465" s="385" t="s">
        <v>382</v>
      </c>
      <c r="B465" s="386"/>
    </row>
    <row r="466" spans="1:2" x14ac:dyDescent="0.25">
      <c r="A466" s="385" t="s">
        <v>400</v>
      </c>
      <c r="B466" s="386"/>
    </row>
    <row r="467" spans="1:2" x14ac:dyDescent="0.25">
      <c r="A467" s="385" t="s">
        <v>533</v>
      </c>
      <c r="B467" s="386"/>
    </row>
    <row r="468" spans="1:2" x14ac:dyDescent="0.25">
      <c r="A468" s="385" t="s">
        <v>534</v>
      </c>
      <c r="B468" s="386"/>
    </row>
    <row r="469" spans="1:2" x14ac:dyDescent="0.25">
      <c r="A469" s="385" t="s">
        <v>413</v>
      </c>
      <c r="B469" s="386"/>
    </row>
    <row r="470" spans="1:2" x14ac:dyDescent="0.25">
      <c r="A470" s="385" t="s">
        <v>383</v>
      </c>
      <c r="B470" s="386"/>
    </row>
    <row r="471" spans="1:2" x14ac:dyDescent="0.25">
      <c r="A471" s="387" t="s">
        <v>496</v>
      </c>
      <c r="B471" s="386"/>
    </row>
    <row r="472" spans="1:2" x14ac:dyDescent="0.25">
      <c r="A472" s="385" t="s">
        <v>395</v>
      </c>
      <c r="B472" s="386"/>
    </row>
    <row r="473" spans="1:2" x14ac:dyDescent="0.25">
      <c r="A473" s="385" t="s">
        <v>497</v>
      </c>
      <c r="B473" s="386"/>
    </row>
    <row r="474" spans="1:2" x14ac:dyDescent="0.25">
      <c r="A474" s="385" t="s">
        <v>506</v>
      </c>
      <c r="B474" s="386"/>
    </row>
    <row r="475" spans="1:2" x14ac:dyDescent="0.25">
      <c r="A475" s="385" t="s">
        <v>384</v>
      </c>
      <c r="B475" s="386"/>
    </row>
    <row r="476" spans="1:2" x14ac:dyDescent="0.25">
      <c r="A476" s="383"/>
      <c r="B476" s="386"/>
    </row>
    <row r="477" spans="1:2" x14ac:dyDescent="0.25">
      <c r="A477" s="383"/>
      <c r="B477" s="386"/>
    </row>
    <row r="478" spans="1:2" x14ac:dyDescent="0.25">
      <c r="A478" s="383"/>
      <c r="B478" s="384"/>
    </row>
    <row r="479" spans="1:2" x14ac:dyDescent="0.25">
      <c r="A479" s="383" t="s">
        <v>283</v>
      </c>
      <c r="B479" s="388"/>
    </row>
    <row r="480" spans="1:2" x14ac:dyDescent="0.25">
      <c r="A480" s="385" t="s">
        <v>396</v>
      </c>
      <c r="B480" s="384"/>
    </row>
    <row r="481" spans="1:2" x14ac:dyDescent="0.25">
      <c r="A481" s="385" t="s">
        <v>504</v>
      </c>
      <c r="B481" s="384"/>
    </row>
    <row r="482" spans="1:2" x14ac:dyDescent="0.25">
      <c r="A482" s="385" t="s">
        <v>533</v>
      </c>
      <c r="B482" s="384"/>
    </row>
    <row r="483" spans="1:2" x14ac:dyDescent="0.25">
      <c r="A483" s="385" t="s">
        <v>384</v>
      </c>
      <c r="B483" s="384"/>
    </row>
    <row r="484" spans="1:2" x14ac:dyDescent="0.25">
      <c r="A484" s="383"/>
      <c r="B484" s="384"/>
    </row>
    <row r="485" spans="1:2" x14ac:dyDescent="0.25">
      <c r="A485" s="383"/>
      <c r="B485" s="384"/>
    </row>
    <row r="486" spans="1:2" x14ac:dyDescent="0.25">
      <c r="A486" s="383"/>
      <c r="B486" s="384"/>
    </row>
    <row r="487" spans="1:2" x14ac:dyDescent="0.25">
      <c r="A487" s="383"/>
      <c r="B487" s="384"/>
    </row>
    <row r="488" spans="1:2" x14ac:dyDescent="0.25">
      <c r="A488" s="383"/>
      <c r="B488" s="384"/>
    </row>
    <row r="489" spans="1:2" x14ac:dyDescent="0.25">
      <c r="A489" s="383"/>
      <c r="B489" s="384"/>
    </row>
    <row r="490" spans="1:2" x14ac:dyDescent="0.25">
      <c r="A490" s="383"/>
      <c r="B490" s="384"/>
    </row>
    <row r="491" spans="1:2" x14ac:dyDescent="0.25">
      <c r="A491" s="383" t="s">
        <v>284</v>
      </c>
      <c r="B491" s="384"/>
    </row>
    <row r="492" spans="1:2" x14ac:dyDescent="0.25">
      <c r="A492" s="385" t="s">
        <v>386</v>
      </c>
      <c r="B492" s="384"/>
    </row>
    <row r="493" spans="1:2" x14ac:dyDescent="0.25">
      <c r="A493" s="385" t="s">
        <v>387</v>
      </c>
      <c r="B493" s="384"/>
    </row>
    <row r="494" spans="1:2" x14ac:dyDescent="0.25">
      <c r="A494" s="385" t="s">
        <v>453</v>
      </c>
      <c r="B494" s="384"/>
    </row>
    <row r="495" spans="1:2" x14ac:dyDescent="0.25">
      <c r="A495" s="385" t="s">
        <v>500</v>
      </c>
      <c r="B495" s="384"/>
    </row>
    <row r="496" spans="1:2" x14ac:dyDescent="0.25">
      <c r="A496" s="385" t="s">
        <v>501</v>
      </c>
      <c r="B496" s="384"/>
    </row>
    <row r="497" spans="1:2" x14ac:dyDescent="0.25">
      <c r="A497" s="385" t="s">
        <v>504</v>
      </c>
      <c r="B497" s="384"/>
    </row>
    <row r="498" spans="1:2" x14ac:dyDescent="0.25">
      <c r="A498" s="385" t="s">
        <v>384</v>
      </c>
      <c r="B498" s="384"/>
    </row>
    <row r="499" spans="1:2" x14ac:dyDescent="0.25">
      <c r="A499" s="383"/>
      <c r="B499" s="384"/>
    </row>
    <row r="500" spans="1:2" x14ac:dyDescent="0.25">
      <c r="A500" s="383"/>
      <c r="B500" s="384"/>
    </row>
    <row r="501" spans="1:2" x14ac:dyDescent="0.25">
      <c r="A501" s="383"/>
      <c r="B501" s="384"/>
    </row>
    <row r="502" spans="1:2" x14ac:dyDescent="0.25">
      <c r="A502" s="383"/>
      <c r="B502" s="384"/>
    </row>
    <row r="503" spans="1:2" x14ac:dyDescent="0.25">
      <c r="A503" s="383"/>
      <c r="B503" s="384"/>
    </row>
    <row r="504" spans="1:2" x14ac:dyDescent="0.25">
      <c r="A504" s="383"/>
      <c r="B504" s="384"/>
    </row>
    <row r="505" spans="1:2" x14ac:dyDescent="0.25">
      <c r="A505" s="383"/>
      <c r="B505" s="384"/>
    </row>
    <row r="506" spans="1:2" x14ac:dyDescent="0.25">
      <c r="A506" s="383"/>
      <c r="B506" s="384"/>
    </row>
    <row r="507" spans="1:2" x14ac:dyDescent="0.25">
      <c r="A507" s="383"/>
      <c r="B507" s="384"/>
    </row>
    <row r="508" spans="1:2" x14ac:dyDescent="0.25">
      <c r="A508" s="383"/>
      <c r="B508" s="384"/>
    </row>
    <row r="509" spans="1:2" x14ac:dyDescent="0.25">
      <c r="A509" s="383"/>
      <c r="B509" s="384"/>
    </row>
    <row r="510" spans="1:2" x14ac:dyDescent="0.25">
      <c r="A510" s="383"/>
      <c r="B510" s="384"/>
    </row>
    <row r="511" spans="1:2" x14ac:dyDescent="0.25">
      <c r="A511" s="383"/>
      <c r="B511" s="384"/>
    </row>
    <row r="512" spans="1:2" x14ac:dyDescent="0.25">
      <c r="A512" s="383"/>
      <c r="B512" s="384"/>
    </row>
    <row r="513" spans="1:2" x14ac:dyDescent="0.25">
      <c r="A513" s="383"/>
      <c r="B513" s="384"/>
    </row>
    <row r="514" spans="1:2" x14ac:dyDescent="0.25">
      <c r="A514" s="383"/>
      <c r="B514" s="384"/>
    </row>
    <row r="515" spans="1:2" x14ac:dyDescent="0.25">
      <c r="A515" s="383"/>
      <c r="B515" s="384"/>
    </row>
    <row r="516" spans="1:2" x14ac:dyDescent="0.25">
      <c r="A516" s="383"/>
      <c r="B516" s="384"/>
    </row>
    <row r="517" spans="1:2" x14ac:dyDescent="0.25">
      <c r="A517" s="383"/>
      <c r="B517" s="384"/>
    </row>
    <row r="518" spans="1:2" x14ac:dyDescent="0.25">
      <c r="A518" s="383"/>
      <c r="B518" s="384"/>
    </row>
    <row r="519" spans="1:2" x14ac:dyDescent="0.25">
      <c r="A519" s="383"/>
      <c r="B519" s="384"/>
    </row>
    <row r="520" spans="1:2" x14ac:dyDescent="0.25">
      <c r="A520" s="383"/>
      <c r="B520" s="384"/>
    </row>
    <row r="521" spans="1:2" x14ac:dyDescent="0.25">
      <c r="A521" s="383"/>
      <c r="B521" s="384"/>
    </row>
    <row r="522" spans="1:2" x14ac:dyDescent="0.25">
      <c r="A522" s="383"/>
      <c r="B522" s="384"/>
    </row>
    <row r="523" spans="1:2" x14ac:dyDescent="0.25">
      <c r="A523" s="383"/>
      <c r="B523" s="384"/>
    </row>
    <row r="524" spans="1:2" x14ac:dyDescent="0.25">
      <c r="A524" s="383"/>
      <c r="B524" s="384"/>
    </row>
    <row r="525" spans="1:2" x14ac:dyDescent="0.25">
      <c r="A525" s="383"/>
      <c r="B525" s="384"/>
    </row>
    <row r="526" spans="1:2" x14ac:dyDescent="0.25">
      <c r="A526" s="383" t="s">
        <v>285</v>
      </c>
      <c r="B526" s="384"/>
    </row>
    <row r="527" spans="1:2" x14ac:dyDescent="0.25">
      <c r="A527" s="385" t="s">
        <v>386</v>
      </c>
      <c r="B527" s="384"/>
    </row>
    <row r="528" spans="1:2" x14ac:dyDescent="0.25">
      <c r="A528" s="385" t="s">
        <v>387</v>
      </c>
      <c r="B528" s="384"/>
    </row>
    <row r="529" spans="1:2" x14ac:dyDescent="0.25">
      <c r="A529" s="385" t="s">
        <v>453</v>
      </c>
      <c r="B529" s="384"/>
    </row>
    <row r="530" spans="1:2" x14ac:dyDescent="0.25">
      <c r="A530" s="385" t="s">
        <v>451</v>
      </c>
      <c r="B530" s="384"/>
    </row>
    <row r="531" spans="1:2" x14ac:dyDescent="0.25">
      <c r="A531" s="385" t="s">
        <v>452</v>
      </c>
      <c r="B531" s="384"/>
    </row>
    <row r="532" spans="1:2" x14ac:dyDescent="0.25">
      <c r="A532" s="385" t="s">
        <v>384</v>
      </c>
      <c r="B532" s="384"/>
    </row>
    <row r="533" spans="1:2" x14ac:dyDescent="0.25">
      <c r="A533" s="383"/>
      <c r="B533" s="384"/>
    </row>
    <row r="534" spans="1:2" x14ac:dyDescent="0.25">
      <c r="A534" s="383"/>
      <c r="B534" s="384"/>
    </row>
    <row r="535" spans="1:2" x14ac:dyDescent="0.25">
      <c r="A535" s="383"/>
      <c r="B535" s="384"/>
    </row>
    <row r="536" spans="1:2" x14ac:dyDescent="0.25">
      <c r="A536" s="383"/>
      <c r="B536" s="384"/>
    </row>
    <row r="537" spans="1:2" x14ac:dyDescent="0.25">
      <c r="A537" s="383"/>
      <c r="B537" s="384"/>
    </row>
    <row r="538" spans="1:2" x14ac:dyDescent="0.25">
      <c r="A538" s="383"/>
      <c r="B538" s="384"/>
    </row>
    <row r="539" spans="1:2" x14ac:dyDescent="0.25">
      <c r="A539" s="383" t="s">
        <v>286</v>
      </c>
      <c r="B539" s="384"/>
    </row>
    <row r="540" spans="1:2" x14ac:dyDescent="0.25">
      <c r="A540" s="385" t="s">
        <v>388</v>
      </c>
      <c r="B540" s="384"/>
    </row>
    <row r="541" spans="1:2" x14ac:dyDescent="0.25">
      <c r="A541" s="385" t="s">
        <v>507</v>
      </c>
      <c r="B541" s="384"/>
    </row>
    <row r="542" spans="1:2" x14ac:dyDescent="0.25">
      <c r="A542" s="385" t="s">
        <v>397</v>
      </c>
      <c r="B542" s="384"/>
    </row>
    <row r="543" spans="1:2" ht="13.8" x14ac:dyDescent="0.25">
      <c r="A543" s="385" t="s">
        <v>535</v>
      </c>
      <c r="B543" s="384"/>
    </row>
    <row r="544" spans="1:2" x14ac:dyDescent="0.25">
      <c r="A544" s="385" t="s">
        <v>454</v>
      </c>
      <c r="B544" s="384"/>
    </row>
    <row r="545" spans="1:2" x14ac:dyDescent="0.25">
      <c r="A545" s="385" t="s">
        <v>384</v>
      </c>
      <c r="B545" s="384"/>
    </row>
    <row r="546" spans="1:2" x14ac:dyDescent="0.25">
      <c r="A546" s="385"/>
      <c r="B546" s="384"/>
    </row>
    <row r="547" spans="1:2" x14ac:dyDescent="0.25">
      <c r="A547" s="383"/>
      <c r="B547" s="384"/>
    </row>
    <row r="548" spans="1:2" x14ac:dyDescent="0.25">
      <c r="A548" s="383"/>
      <c r="B548" s="384"/>
    </row>
    <row r="549" spans="1:2" x14ac:dyDescent="0.25">
      <c r="A549" s="383"/>
      <c r="B549" s="384"/>
    </row>
    <row r="550" spans="1:2" x14ac:dyDescent="0.25">
      <c r="A550" s="383" t="s">
        <v>369</v>
      </c>
      <c r="B550" s="384"/>
    </row>
    <row r="551" spans="1:2" x14ac:dyDescent="0.25">
      <c r="A551" s="385" t="s">
        <v>508</v>
      </c>
      <c r="B551" s="384"/>
    </row>
    <row r="552" spans="1:2" x14ac:dyDescent="0.25">
      <c r="A552" s="385" t="s">
        <v>412</v>
      </c>
      <c r="B552" s="384"/>
    </row>
    <row r="553" spans="1:2" x14ac:dyDescent="0.25">
      <c r="A553" s="385" t="s">
        <v>391</v>
      </c>
      <c r="B553" s="384"/>
    </row>
    <row r="554" spans="1:2" x14ac:dyDescent="0.25">
      <c r="A554" s="385" t="s">
        <v>389</v>
      </c>
      <c r="B554" s="384"/>
    </row>
    <row r="555" spans="1:2" x14ac:dyDescent="0.25">
      <c r="A555" s="385" t="s">
        <v>401</v>
      </c>
      <c r="B555" s="384"/>
    </row>
    <row r="556" spans="1:2" x14ac:dyDescent="0.25">
      <c r="A556" s="385" t="s">
        <v>398</v>
      </c>
      <c r="B556" s="384"/>
    </row>
    <row r="557" spans="1:2" x14ac:dyDescent="0.25">
      <c r="A557" s="385" t="s">
        <v>384</v>
      </c>
      <c r="B557" s="384"/>
    </row>
    <row r="558" spans="1:2" ht="13.8" x14ac:dyDescent="0.25">
      <c r="A558" s="389"/>
      <c r="B558" s="384"/>
    </row>
    <row r="559" spans="1:2" ht="13.8" x14ac:dyDescent="0.25">
      <c r="A559" s="389"/>
      <c r="B559" s="384"/>
    </row>
    <row r="560" spans="1:2" ht="13.8" x14ac:dyDescent="0.25">
      <c r="A560" s="389"/>
      <c r="B560" s="384"/>
    </row>
    <row r="561" spans="1:2" ht="13.8" x14ac:dyDescent="0.25">
      <c r="A561" s="389"/>
      <c r="B561" s="384"/>
    </row>
    <row r="562" spans="1:2" x14ac:dyDescent="0.25">
      <c r="A562" s="383"/>
      <c r="B562" s="384"/>
    </row>
    <row r="563" spans="1:2" x14ac:dyDescent="0.25">
      <c r="A563" s="383"/>
      <c r="B563" s="384"/>
    </row>
    <row r="564" spans="1:2" x14ac:dyDescent="0.25">
      <c r="A564" s="383" t="s">
        <v>379</v>
      </c>
      <c r="B564" s="390"/>
    </row>
    <row r="565" spans="1:2" x14ac:dyDescent="0.25">
      <c r="A565" s="385" t="s">
        <v>390</v>
      </c>
      <c r="B565" s="384"/>
    </row>
    <row r="566" spans="1:2" x14ac:dyDescent="0.25">
      <c r="A566" s="385" t="s">
        <v>509</v>
      </c>
      <c r="B566" s="384"/>
    </row>
    <row r="567" spans="1:2" x14ac:dyDescent="0.25">
      <c r="A567" s="385" t="s">
        <v>455</v>
      </c>
      <c r="B567" s="384"/>
    </row>
    <row r="568" spans="1:2" x14ac:dyDescent="0.25">
      <c r="A568" s="385" t="s">
        <v>399</v>
      </c>
      <c r="B568" s="384"/>
    </row>
    <row r="569" spans="1:2" x14ac:dyDescent="0.25">
      <c r="A569" s="385" t="s">
        <v>456</v>
      </c>
      <c r="B569" s="384"/>
    </row>
    <row r="570" spans="1:2" x14ac:dyDescent="0.25">
      <c r="A570" s="385" t="s">
        <v>384</v>
      </c>
      <c r="B570" s="384"/>
    </row>
    <row r="571" spans="1:2" x14ac:dyDescent="0.25">
      <c r="A571" s="384"/>
      <c r="B571" s="384"/>
    </row>
    <row r="572" spans="1:2" x14ac:dyDescent="0.25">
      <c r="A572" s="391"/>
      <c r="B572" s="384"/>
    </row>
  </sheetData>
  <sheetProtection algorithmName="SHA-512" hashValue="HTeI/4wEM/A1iS2NBU34kgkQ6tIzPPqkSYDUAA7wBz+YI5YmbThp5stEPpt8E45s1RIj/nz2/UyYbyzEp8KrPw==" saltValue="KcUZJPV2NX6gpUK4Cv84IA==" spinCount="100000" sheet="1" objects="1" scenarios="1"/>
  <protectedRanges>
    <protectedRange sqref="A36:D39 A67:D70 A96:D99 D147:D150 A123:D126 F92 M162:X162 H163:V165 E165 D169 E168:E169 F65:G67 F100:G100 F123:G123 F147:G147 F538:G65739 F195:G196 F33:G33 D188 L191:X196 G34 F62:F63 F93:G93 F95:G96 F163:G166 D155:D165 F188:G191 F71:G71 F124:F126 F151:G153 F148:F150 F167:F169 I197:J65742 K195:K196 H191:J196 K191 H166:J169 L166:V169 K166 H152:X153 H147:J151 L147:X151 K147 K151 J123:J127 L123:X127 K123 K127 K100 L67:X71 K67 K71 J1:X5 F192:F194 O6:X6 H186:X190 F170:X173 J6:M6 G1:G5 F25:F30 J64:X66 J120:X122 H145:X146 M155:V161 L96:L100 J95:L95 M95:X109 G43:X63 J72:X94 G72:G92 G101:L109 J128:X144 H120:I144 M154:X154 F154:L162 G174:X185 F72:F90 F101:F108 F110:X119 F174:F186 F127:G145 F120:G120 F1:F23 G7:G32 F197:H537 H538:H65741 K197:X65741 G36:G42 F36:F60 J7:X42 H1:I42 F68:F70 J67:J71 J96:K96 F97:F99 J97:J100 H64:I100" name="Interval1"/>
    <protectedRange sqref="A147:C150 A166:B169 A191:B194 A197:B461" name="Interval1_1"/>
  </protectedRanges>
  <dataConsolidate/>
  <mergeCells count="31">
    <mergeCell ref="F37:J37"/>
    <mergeCell ref="F38:J38"/>
    <mergeCell ref="F39:J39"/>
    <mergeCell ref="F125:J125"/>
    <mergeCell ref="F192:J192"/>
    <mergeCell ref="F193:J193"/>
    <mergeCell ref="F194:J194"/>
    <mergeCell ref="A4:E4"/>
    <mergeCell ref="A5:E5"/>
    <mergeCell ref="A6:E6"/>
    <mergeCell ref="A36:E39"/>
    <mergeCell ref="A67:E70"/>
    <mergeCell ref="A96:E99"/>
    <mergeCell ref="F97:J97"/>
    <mergeCell ref="F99:J99"/>
    <mergeCell ref="F68:J68"/>
    <mergeCell ref="F69:J69"/>
    <mergeCell ref="F98:J98"/>
    <mergeCell ref="A191:E194"/>
    <mergeCell ref="F70:J70"/>
    <mergeCell ref="A166:E169"/>
    <mergeCell ref="F150:J150"/>
    <mergeCell ref="A123:E126"/>
    <mergeCell ref="A147:E150"/>
    <mergeCell ref="F167:J167"/>
    <mergeCell ref="F168:J168"/>
    <mergeCell ref="F169:J169"/>
    <mergeCell ref="F148:J148"/>
    <mergeCell ref="F149:J149"/>
    <mergeCell ref="F124:J124"/>
    <mergeCell ref="F126:J126"/>
  </mergeCells>
  <phoneticPr fontId="3" type="noConversion"/>
  <conditionalFormatting sqref="B144:B145 B93:B94 C33 E33 B33:B34 E63 E93 B111:E112 E144 B144:C144 B163:B164 E163 E188 B188 B63:C64 B93:C93 B119:E120">
    <cfRule type="cellIs" dxfId="0" priority="14" stopIfTrue="1" operator="equal">
      <formula>"Error"</formula>
    </cfRule>
  </conditionalFormatting>
  <dataValidations count="8">
    <dataValidation type="list" allowBlank="1" showInputMessage="1" showErrorMessage="1" sqref="F124:J126" xr:uid="{00000000-0002-0000-0600-000003000000}">
      <formula1>$A$527:$A$532</formula1>
    </dataValidation>
    <dataValidation type="list" allowBlank="1" showInputMessage="1" showErrorMessage="1" sqref="F148:J150" xr:uid="{00000000-0002-0000-0600-000004000000}">
      <formula1>$A$540:$A$545</formula1>
    </dataValidation>
    <dataValidation type="list" allowBlank="1" showInputMessage="1" showErrorMessage="1" sqref="F193:J194" xr:uid="{00000000-0002-0000-0600-000005000000}">
      <formula1>$A$565:$A$570</formula1>
    </dataValidation>
    <dataValidation type="list" allowBlank="1" showInputMessage="1" showErrorMessage="1" sqref="F37:J39" xr:uid="{AADAEDCF-31C4-4F3B-B85E-DB32465A659D}">
      <formula1>$A$464:$A$475</formula1>
    </dataValidation>
    <dataValidation type="list" allowBlank="1" showInputMessage="1" showErrorMessage="1" sqref="F68:J70" xr:uid="{8F140B39-ECCA-4637-B834-F5664FC17FE5}">
      <formula1>$A$480:$A$483</formula1>
    </dataValidation>
    <dataValidation type="list" allowBlank="1" showInputMessage="1" showErrorMessage="1" sqref="F97:J99" xr:uid="{5CE425A4-88D9-46D5-87AC-D63DB9EA9324}">
      <formula1>$A$492:$A$498</formula1>
    </dataValidation>
    <dataValidation type="list" allowBlank="1" showInputMessage="1" showErrorMessage="1" sqref="F167:J169" xr:uid="{9413B31F-9771-4772-9B6D-B13502A63A58}">
      <formula1>$A$551:$A$557</formula1>
    </dataValidation>
    <dataValidation type="list" allowBlank="1" showInputMessage="1" showErrorMessage="1" sqref="F192:J192" xr:uid="{5732A646-7627-42DB-8D1E-B95190B13097}">
      <formula1>$A$566:$A$570</formula1>
    </dataValidation>
  </dataValidations>
  <pageMargins left="0.39370078740157483" right="0.39370078740157483" top="0.59055118110236227" bottom="0.59055118110236227" header="0" footer="0"/>
  <pageSetup paperSize="9" scale="50" fitToHeight="4" orientation="landscape" r:id="rId1"/>
  <headerFooter alignWithMargins="0"/>
  <rowBreaks count="2" manualBreakCount="2">
    <brk id="71" max="11" man="1"/>
    <brk id="127" max="11" man="1"/>
  </rowBreaks>
  <customProperties>
    <customPr name="_pios_id" r:id="rId2"/>
  </customProperties>
  <ignoredErrors>
    <ignoredError sqref="D19"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7</vt:i4>
      </vt:variant>
      <vt:variant>
        <vt:lpstr>Intervals amb nom</vt:lpstr>
      </vt:variant>
      <vt:variant>
        <vt:i4>4</vt:i4>
      </vt:variant>
    </vt:vector>
  </HeadingPairs>
  <TitlesOfParts>
    <vt:vector size="11" baseType="lpstr">
      <vt:lpstr>Consideracions</vt:lpstr>
      <vt:lpstr>Consideracions </vt:lpstr>
      <vt:lpstr>Balanç</vt:lpstr>
      <vt:lpstr>Compte PiG</vt:lpstr>
      <vt:lpstr>Inf_compl.</vt:lpstr>
      <vt:lpstr>Pressupostos</vt:lpstr>
      <vt:lpstr>VALIDACIONS-Conciliació</vt:lpstr>
      <vt:lpstr>'Compte PiG'!_2Àrea_d_impressió</vt:lpstr>
      <vt:lpstr>Pressupostos!_3Àrea_d_impressió</vt:lpstr>
      <vt:lpstr>Pressupostos!Àrea_d'impressió</vt:lpstr>
      <vt:lpstr>'VALIDACIONS-Conciliació'!Àrea_d'impressió</vt:lpstr>
    </vt:vector>
  </TitlesOfParts>
  <Company>Generalitat de Catalunya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4 Entitats 2016</dc:title>
  <dc:creator>J.Ros</dc:creator>
  <cp:lastModifiedBy>Domingo Domingo, Ma Montserrat</cp:lastModifiedBy>
  <cp:lastPrinted>2019-07-02T07:27:38Z</cp:lastPrinted>
  <dcterms:created xsi:type="dcterms:W3CDTF">2008-06-17T12:12:59Z</dcterms:created>
  <dcterms:modified xsi:type="dcterms:W3CDTF">2024-08-29T10:20:57Z</dcterms:modified>
</cp:coreProperties>
</file>